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5516"/>
  <workbookPr autoCompressPictures="0"/>
  <bookViews>
    <workbookView xWindow="-100" yWindow="-100" windowWidth="38260" windowHeight="20040" tabRatio="712" activeTab="14"/>
  </bookViews>
  <sheets>
    <sheet name="Bilan" sheetId="6" r:id="rId1"/>
    <sheet name="Bilan financier" sheetId="26" r:id="rId2"/>
    <sheet name="1er DAN " sheetId="1" r:id="rId3"/>
    <sheet name="Fiche jury 1D" sheetId="11" r:id="rId4"/>
    <sheet name="Résultat 1er DAN" sheetId="25" r:id="rId5"/>
    <sheet name="2èm DAN" sheetId="2" r:id="rId6"/>
    <sheet name="Fiche jury 2D" sheetId="12" r:id="rId7"/>
    <sheet name="Résultat 2èm DAN" sheetId="20" r:id="rId8"/>
    <sheet name="3èm DAN" sheetId="3" r:id="rId9"/>
    <sheet name="Fiche jury 3D" sheetId="13" r:id="rId10"/>
    <sheet name="Résultat 3èm D" sheetId="18" r:id="rId11"/>
    <sheet name="4èm DAN" sheetId="4" r:id="rId12"/>
    <sheet name="Fiche jury 4D" sheetId="14" r:id="rId13"/>
    <sheet name="Résultat 4èm DAN" sheetId="21" r:id="rId14"/>
    <sheet name="5èm DAN" sheetId="5" r:id="rId15"/>
    <sheet name="Fiche jury 5D" sheetId="15" r:id="rId16"/>
    <sheet name="Résultat 5èm DAN" sheetId="22" r:id="rId17"/>
    <sheet name="6èm Dan" sheetId="9" r:id="rId18"/>
    <sheet name="Fiche jury 6D" sheetId="16" r:id="rId19"/>
    <sheet name="Résultat 6èm DAN" sheetId="23" r:id="rId20"/>
    <sheet name="7èm DAN" sheetId="10" r:id="rId21"/>
    <sheet name="Fiche Jury 7D" sheetId="17" r:id="rId22"/>
    <sheet name="Résultat 7èm DAN" sheetId="24" r:id="rId23"/>
  </sheets>
  <definedNames>
    <definedName name="Date_Passage">Bilan!$B$2</definedName>
    <definedName name="_xlnm.Print_Area" localSheetId="2">'1er DAN '!$A:$X</definedName>
    <definedName name="_xlnm.Print_Area" localSheetId="4">'Résultat 1er DAN'!$A$1:$L$13</definedName>
    <definedName name="_xlnm.Print_Area" localSheetId="7">'Résultat 2èm DAN'!$A$1:$K$13</definedName>
    <definedName name="_xlnm.Print_Area" localSheetId="10">'Résultat 3èm D'!$A$1:$L$13</definedName>
    <definedName name="_xlnm.Print_Area" localSheetId="13">'Résultat 4èm DAN'!$A$1:$L$13</definedName>
    <definedName name="_xlnm.Print_Area" localSheetId="16">'Résultat 5èm DAN'!$A$1:$L$13</definedName>
    <definedName name="_xlnm.Print_Area" localSheetId="19">'Résultat 6èm DAN'!$A$1:$L$13</definedName>
    <definedName name="_xlnm.Print_Area" localSheetId="22">'Résultat 7èm DAN'!$A$1:$L$13</definedName>
    <definedName name="_xlnm.Print_Titles" localSheetId="2">'1er DAN '!$A:$A,'1er DAN '!$1:$1</definedName>
    <definedName name="_xlnm.Print_Titles" localSheetId="5">'2èm DAN'!$A:$A,'2èm DAN'!$1:$1</definedName>
    <definedName name="_xlnm.Print_Titles" localSheetId="8">'3èm DAN'!$A:$A,'3èm DAN'!$1:$1</definedName>
    <definedName name="_xlnm.Print_Titles" localSheetId="11">'4èm DAN'!$A:$A,'4èm DAN'!$1:$1</definedName>
    <definedName name="_xlnm.Print_Titles" localSheetId="14">'5èm DAN'!$A:$A,'5èm DAN'!$1:$1</definedName>
    <definedName name="_xlnm.Print_Titles" localSheetId="17">'6èm Dan'!$A:$A,'6èm Dan'!$1:$1</definedName>
    <definedName name="_xlnm.Print_Titles" localSheetId="20">'7èm DAN'!$A:$A,'7èm DAN'!$1:$1</definedName>
    <definedName name="RESULTATS" localSheetId="2">'1er DAN '!$U$2:$X$14</definedName>
    <definedName name="RESULTATS" localSheetId="5">'2èm DAN'!$V$2:$Y$14</definedName>
    <definedName name="RESULTATS" localSheetId="8">'3èm DAN'!$W$2:$Z$14</definedName>
    <definedName name="RESULTATS" localSheetId="11">'4èm DAN'!$W$2:$Z$14</definedName>
    <definedName name="RESULTATS" localSheetId="14">'5èm DAN'!$W$2:$Z$14</definedName>
    <definedName name="RESULTATS" localSheetId="17">'6èm Dan'!$W$2:$Z$14</definedName>
    <definedName name="RESULTATS" localSheetId="20">'7èm DAN'!$W$2:$Z$14</definedName>
  </definedName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3" l="1"/>
  <c r="H11" i="3"/>
  <c r="T3" i="3"/>
  <c r="J3" i="3"/>
  <c r="T4" i="3"/>
  <c r="J4" i="3"/>
  <c r="T5" i="3"/>
  <c r="J5" i="3"/>
  <c r="T6" i="3"/>
  <c r="J6" i="3"/>
  <c r="T7" i="3"/>
  <c r="J7" i="3"/>
  <c r="T8" i="3"/>
  <c r="J8" i="3"/>
  <c r="T9" i="3"/>
  <c r="J9" i="3"/>
  <c r="T10" i="3"/>
  <c r="J10" i="3"/>
  <c r="T11" i="3"/>
  <c r="J11" i="3"/>
  <c r="T12" i="3"/>
  <c r="J12" i="3"/>
  <c r="T13" i="3"/>
  <c r="J13" i="3"/>
  <c r="T14" i="3"/>
  <c r="J14" i="3"/>
  <c r="T15" i="3"/>
  <c r="J15" i="3"/>
  <c r="T16" i="3"/>
  <c r="J16" i="3"/>
  <c r="T17" i="3"/>
  <c r="J17" i="3"/>
  <c r="T18" i="3"/>
  <c r="J18" i="3"/>
  <c r="T19" i="3"/>
  <c r="J19" i="3"/>
  <c r="T20" i="3"/>
  <c r="J20" i="3"/>
  <c r="T21" i="3"/>
  <c r="J21" i="3"/>
  <c r="T22" i="3"/>
  <c r="J22" i="3"/>
  <c r="T23" i="3"/>
  <c r="J23" i="3"/>
  <c r="T24" i="3"/>
  <c r="J24" i="3"/>
  <c r="T25" i="3"/>
  <c r="J25" i="3"/>
  <c r="T26" i="3"/>
  <c r="J26" i="3"/>
  <c r="T27" i="3"/>
  <c r="J27" i="3"/>
  <c r="T28" i="3"/>
  <c r="J28" i="3"/>
  <c r="T29" i="3"/>
  <c r="J29" i="3"/>
  <c r="T30" i="3"/>
  <c r="J30" i="3"/>
  <c r="T31" i="3"/>
  <c r="J31" i="3"/>
  <c r="T32" i="3"/>
  <c r="J32" i="3"/>
  <c r="T33" i="3"/>
  <c r="J33" i="3"/>
  <c r="T34" i="3"/>
  <c r="J34" i="3"/>
  <c r="T35" i="3"/>
  <c r="J35" i="3"/>
  <c r="T36" i="3"/>
  <c r="J36" i="3"/>
  <c r="T37" i="3"/>
  <c r="J37" i="3"/>
  <c r="T38" i="3"/>
  <c r="J38" i="3"/>
  <c r="T39" i="3"/>
  <c r="J39" i="3"/>
  <c r="T40" i="3"/>
  <c r="J40" i="3"/>
  <c r="T41" i="3"/>
  <c r="J41" i="3"/>
  <c r="T42" i="3"/>
  <c r="J42" i="3"/>
  <c r="T43" i="3"/>
  <c r="J43" i="3"/>
  <c r="T44" i="3"/>
  <c r="J44" i="3"/>
  <c r="T45" i="3"/>
  <c r="J45" i="3"/>
  <c r="T46" i="3"/>
  <c r="J46" i="3"/>
  <c r="T47" i="3"/>
  <c r="J47" i="3"/>
  <c r="T48" i="3"/>
  <c r="J48" i="3"/>
  <c r="T49" i="3"/>
  <c r="J49" i="3"/>
  <c r="T50" i="3"/>
  <c r="J50" i="3"/>
  <c r="T51" i="3"/>
  <c r="J51" i="3"/>
  <c r="T2" i="3"/>
  <c r="J2" i="3"/>
  <c r="J2" i="2"/>
  <c r="T2" i="2"/>
  <c r="V51" i="3"/>
  <c r="AB51" i="3"/>
  <c r="AA51" i="3"/>
  <c r="Y51" i="3"/>
  <c r="X51" i="3"/>
  <c r="W51" i="3"/>
  <c r="R51" i="3"/>
  <c r="V50" i="3"/>
  <c r="AB50" i="3"/>
  <c r="AA50" i="3"/>
  <c r="Y50" i="3"/>
  <c r="X50" i="3"/>
  <c r="W50" i="3"/>
  <c r="R50" i="3"/>
  <c r="V49" i="3"/>
  <c r="AB49" i="3"/>
  <c r="AA49" i="3"/>
  <c r="Y49" i="3"/>
  <c r="X49" i="3"/>
  <c r="W49" i="3"/>
  <c r="R49" i="3"/>
  <c r="V48" i="3"/>
  <c r="AB48" i="3"/>
  <c r="AA48" i="3"/>
  <c r="Y48" i="3"/>
  <c r="X48" i="3"/>
  <c r="W48" i="3"/>
  <c r="R48" i="3"/>
  <c r="V47" i="3"/>
  <c r="AB47" i="3"/>
  <c r="AA47" i="3"/>
  <c r="Y47" i="3"/>
  <c r="X47" i="3"/>
  <c r="W47" i="3"/>
  <c r="R47" i="3"/>
  <c r="V46" i="3"/>
  <c r="AB46" i="3"/>
  <c r="AA46" i="3"/>
  <c r="Y46" i="3"/>
  <c r="X46" i="3"/>
  <c r="W46" i="3"/>
  <c r="R46" i="3"/>
  <c r="V45" i="3"/>
  <c r="AB45" i="3"/>
  <c r="AA45" i="3"/>
  <c r="Y45" i="3"/>
  <c r="X45" i="3"/>
  <c r="W45" i="3"/>
  <c r="R45" i="3"/>
  <c r="V44" i="3"/>
  <c r="AB44" i="3"/>
  <c r="AA44" i="3"/>
  <c r="Y44" i="3"/>
  <c r="X44" i="3"/>
  <c r="W44" i="3"/>
  <c r="R44" i="3"/>
  <c r="V43" i="3"/>
  <c r="AB43" i="3"/>
  <c r="AA43" i="3"/>
  <c r="Y43" i="3"/>
  <c r="X43" i="3"/>
  <c r="W43" i="3"/>
  <c r="R43" i="3"/>
  <c r="V42" i="3"/>
  <c r="AB42" i="3"/>
  <c r="AA42" i="3"/>
  <c r="Y42" i="3"/>
  <c r="X42" i="3"/>
  <c r="W42" i="3"/>
  <c r="R42" i="3"/>
  <c r="V41" i="3"/>
  <c r="AB41" i="3"/>
  <c r="AA41" i="3"/>
  <c r="Y41" i="3"/>
  <c r="X41" i="3"/>
  <c r="W41" i="3"/>
  <c r="R41" i="3"/>
  <c r="V40" i="3"/>
  <c r="AB40" i="3"/>
  <c r="AA40" i="3"/>
  <c r="Y40" i="3"/>
  <c r="X40" i="3"/>
  <c r="W40" i="3"/>
  <c r="R40" i="3"/>
  <c r="V39" i="3"/>
  <c r="AB39" i="3"/>
  <c r="AA39" i="3"/>
  <c r="Y39" i="3"/>
  <c r="X39" i="3"/>
  <c r="W39" i="3"/>
  <c r="R39" i="3"/>
  <c r="V38" i="3"/>
  <c r="AB38" i="3"/>
  <c r="AA38" i="3"/>
  <c r="Y38" i="3"/>
  <c r="X38" i="3"/>
  <c r="W38" i="3"/>
  <c r="R38" i="3"/>
  <c r="V37" i="3"/>
  <c r="AB37" i="3"/>
  <c r="AA37" i="3"/>
  <c r="Y37" i="3"/>
  <c r="X37" i="3"/>
  <c r="W37" i="3"/>
  <c r="R37" i="3"/>
  <c r="V36" i="3"/>
  <c r="AB36" i="3"/>
  <c r="AA36" i="3"/>
  <c r="Y36" i="3"/>
  <c r="X36" i="3"/>
  <c r="W36" i="3"/>
  <c r="R36" i="3"/>
  <c r="V35" i="3"/>
  <c r="AB35" i="3"/>
  <c r="AA35" i="3"/>
  <c r="Y35" i="3"/>
  <c r="X35" i="3"/>
  <c r="W35" i="3"/>
  <c r="R35" i="3"/>
  <c r="V34" i="3"/>
  <c r="AB34" i="3"/>
  <c r="AA34" i="3"/>
  <c r="Y34" i="3"/>
  <c r="X34" i="3"/>
  <c r="W34" i="3"/>
  <c r="R34" i="3"/>
  <c r="V33" i="3"/>
  <c r="AB33" i="3"/>
  <c r="AA33" i="3"/>
  <c r="Y33" i="3"/>
  <c r="X33" i="3"/>
  <c r="W33" i="3"/>
  <c r="R33" i="3"/>
  <c r="V32" i="3"/>
  <c r="AB32" i="3"/>
  <c r="AA32" i="3"/>
  <c r="Y32" i="3"/>
  <c r="X32" i="3"/>
  <c r="W32" i="3"/>
  <c r="R32" i="3"/>
  <c r="V31" i="3"/>
  <c r="AB31" i="3"/>
  <c r="AA31" i="3"/>
  <c r="Y31" i="3"/>
  <c r="X31" i="3"/>
  <c r="W31" i="3"/>
  <c r="R31" i="3"/>
  <c r="V30" i="3"/>
  <c r="AB30" i="3"/>
  <c r="AA30" i="3"/>
  <c r="Y30" i="3"/>
  <c r="X30" i="3"/>
  <c r="W30" i="3"/>
  <c r="R30" i="3"/>
  <c r="V29" i="3"/>
  <c r="AB29" i="3"/>
  <c r="AA29" i="3"/>
  <c r="Y29" i="3"/>
  <c r="X29" i="3"/>
  <c r="W29" i="3"/>
  <c r="R29" i="3"/>
  <c r="V28" i="3"/>
  <c r="AB28" i="3"/>
  <c r="AA28" i="3"/>
  <c r="Y28" i="3"/>
  <c r="X28" i="3"/>
  <c r="W28" i="3"/>
  <c r="R28" i="3"/>
  <c r="V27" i="3"/>
  <c r="AB27" i="3"/>
  <c r="AA27" i="3"/>
  <c r="Y27" i="3"/>
  <c r="X27" i="3"/>
  <c r="W27" i="3"/>
  <c r="R27" i="3"/>
  <c r="V26" i="3"/>
  <c r="AB26" i="3"/>
  <c r="AA26" i="3"/>
  <c r="Y26" i="3"/>
  <c r="X26" i="3"/>
  <c r="W26" i="3"/>
  <c r="R26" i="3"/>
  <c r="V25" i="3"/>
  <c r="AB25" i="3"/>
  <c r="AA25" i="3"/>
  <c r="Y25" i="3"/>
  <c r="X25" i="3"/>
  <c r="W25" i="3"/>
  <c r="R25" i="3"/>
  <c r="V24" i="3"/>
  <c r="AB24" i="3"/>
  <c r="AA24" i="3"/>
  <c r="Y24" i="3"/>
  <c r="X24" i="3"/>
  <c r="W24" i="3"/>
  <c r="R24" i="3"/>
  <c r="V23" i="3"/>
  <c r="AB23" i="3"/>
  <c r="AA23" i="3"/>
  <c r="Y23" i="3"/>
  <c r="X23" i="3"/>
  <c r="W23" i="3"/>
  <c r="R23" i="3"/>
  <c r="V22" i="3"/>
  <c r="AB22" i="3"/>
  <c r="AA22" i="3"/>
  <c r="Y22" i="3"/>
  <c r="X22" i="3"/>
  <c r="W22" i="3"/>
  <c r="R22" i="3"/>
  <c r="V21" i="3"/>
  <c r="AB21" i="3"/>
  <c r="AA21" i="3"/>
  <c r="Y21" i="3"/>
  <c r="X21" i="3"/>
  <c r="W21" i="3"/>
  <c r="R21" i="3"/>
  <c r="V20" i="3"/>
  <c r="AB20" i="3"/>
  <c r="AA20" i="3"/>
  <c r="Y20" i="3"/>
  <c r="X20" i="3"/>
  <c r="W20" i="3"/>
  <c r="R20" i="3"/>
  <c r="V19" i="3"/>
  <c r="AB19" i="3"/>
  <c r="AA19" i="3"/>
  <c r="Y19" i="3"/>
  <c r="X19" i="3"/>
  <c r="W19" i="3"/>
  <c r="R19" i="3"/>
  <c r="V18" i="3"/>
  <c r="AB18" i="3"/>
  <c r="AA18" i="3"/>
  <c r="Y18" i="3"/>
  <c r="X18" i="3"/>
  <c r="W18" i="3"/>
  <c r="R18" i="3"/>
  <c r="V17" i="3"/>
  <c r="AB17" i="3"/>
  <c r="AA17" i="3"/>
  <c r="Y17" i="3"/>
  <c r="X17" i="3"/>
  <c r="W17" i="3"/>
  <c r="R17" i="3"/>
  <c r="V16" i="3"/>
  <c r="AB16" i="3"/>
  <c r="AA16" i="3"/>
  <c r="Y16" i="3"/>
  <c r="X16" i="3"/>
  <c r="W16" i="3"/>
  <c r="R16" i="3"/>
  <c r="V15" i="3"/>
  <c r="AB15" i="3"/>
  <c r="AA15" i="3"/>
  <c r="Y15" i="3"/>
  <c r="X15" i="3"/>
  <c r="W15" i="3"/>
  <c r="R15" i="3"/>
  <c r="V14" i="3"/>
  <c r="AB14" i="3"/>
  <c r="AA14" i="3"/>
  <c r="Y14" i="3"/>
  <c r="X14" i="3"/>
  <c r="W14" i="3"/>
  <c r="R14" i="3"/>
  <c r="V13" i="3"/>
  <c r="AB13" i="3"/>
  <c r="AA13" i="3"/>
  <c r="Y13" i="3"/>
  <c r="X13" i="3"/>
  <c r="W13" i="3"/>
  <c r="R13" i="3"/>
  <c r="V12" i="3"/>
  <c r="AB12" i="3"/>
  <c r="AA12" i="3"/>
  <c r="Y12" i="3"/>
  <c r="X12" i="3"/>
  <c r="W12" i="3"/>
  <c r="R12" i="3"/>
  <c r="V11" i="3"/>
  <c r="AB11" i="3"/>
  <c r="AA11" i="3"/>
  <c r="Y11" i="3"/>
  <c r="X11" i="3"/>
  <c r="W11" i="3"/>
  <c r="R11" i="3"/>
  <c r="V10" i="3"/>
  <c r="AB10" i="3"/>
  <c r="AA10" i="3"/>
  <c r="Y10" i="3"/>
  <c r="X10" i="3"/>
  <c r="W10" i="3"/>
  <c r="R10" i="3"/>
  <c r="V9" i="3"/>
  <c r="AB9" i="3"/>
  <c r="AA9" i="3"/>
  <c r="Y9" i="3"/>
  <c r="X9" i="3"/>
  <c r="W9" i="3"/>
  <c r="R9" i="3"/>
  <c r="V8" i="3"/>
  <c r="AB8" i="3"/>
  <c r="AA8" i="3"/>
  <c r="Y8" i="3"/>
  <c r="X8" i="3"/>
  <c r="W8" i="3"/>
  <c r="R8" i="3"/>
  <c r="V7" i="3"/>
  <c r="AB7" i="3"/>
  <c r="AA7" i="3"/>
  <c r="Y7" i="3"/>
  <c r="X7" i="3"/>
  <c r="W7" i="3"/>
  <c r="R7" i="3"/>
  <c r="V6" i="3"/>
  <c r="AB6" i="3"/>
  <c r="AA6" i="3"/>
  <c r="Y6" i="3"/>
  <c r="X6" i="3"/>
  <c r="W6" i="3"/>
  <c r="R6" i="3"/>
  <c r="V5" i="3"/>
  <c r="AB5" i="3"/>
  <c r="AA5" i="3"/>
  <c r="Y5" i="3"/>
  <c r="X5" i="3"/>
  <c r="W5" i="3"/>
  <c r="R5" i="3"/>
  <c r="V4" i="3"/>
  <c r="AB4" i="3"/>
  <c r="AA4" i="3"/>
  <c r="Y4" i="3"/>
  <c r="X4" i="3"/>
  <c r="W4" i="3"/>
  <c r="R4" i="3"/>
  <c r="V3" i="3"/>
  <c r="AB3" i="3"/>
  <c r="AA3" i="3"/>
  <c r="Y3" i="3"/>
  <c r="X3" i="3"/>
  <c r="W3" i="3"/>
  <c r="R3" i="3"/>
  <c r="V2" i="3"/>
  <c r="AB2" i="3"/>
  <c r="AA2" i="3"/>
  <c r="Y2" i="3"/>
  <c r="X2" i="3"/>
  <c r="W2" i="3"/>
  <c r="R2" i="3"/>
  <c r="S16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G15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S2" i="1"/>
  <c r="I2" i="1"/>
  <c r="J52" i="1"/>
  <c r="F15" i="6"/>
  <c r="K52" i="4"/>
  <c r="F18" i="6"/>
  <c r="K52" i="2"/>
  <c r="F16" i="6"/>
  <c r="K52" i="3"/>
  <c r="F17" i="6"/>
  <c r="K52" i="5"/>
  <c r="F19" i="6"/>
  <c r="F20" i="6"/>
  <c r="F21" i="6"/>
  <c r="F22" i="6"/>
  <c r="F24" i="6"/>
  <c r="K2" i="24"/>
  <c r="K2" i="23"/>
  <c r="K2" i="22"/>
  <c r="K2" i="21"/>
  <c r="K2" i="18"/>
  <c r="E2" i="24"/>
  <c r="E2" i="23"/>
  <c r="E2" i="22"/>
  <c r="E2" i="21"/>
  <c r="E2" i="18"/>
  <c r="I2" i="18"/>
  <c r="I2" i="21"/>
  <c r="I2" i="22"/>
  <c r="I2" i="23"/>
  <c r="I2" i="24"/>
  <c r="C2" i="24"/>
  <c r="C2" i="23"/>
  <c r="C2" i="22"/>
  <c r="C2" i="21"/>
  <c r="C2" i="18"/>
  <c r="J2" i="20"/>
  <c r="E2" i="20"/>
  <c r="I2" i="20"/>
  <c r="C2" i="20"/>
  <c r="K2" i="25"/>
  <c r="I2" i="25"/>
  <c r="E2" i="25"/>
  <c r="C2" i="25"/>
  <c r="E7" i="11"/>
  <c r="G3" i="1"/>
  <c r="G4" i="1"/>
  <c r="G5" i="1"/>
  <c r="G6" i="1"/>
  <c r="G7" i="1"/>
  <c r="G8" i="1"/>
  <c r="G9" i="1"/>
  <c r="G10" i="1"/>
  <c r="G11" i="1"/>
  <c r="G12" i="1"/>
  <c r="G13" i="1"/>
  <c r="G14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2" i="1"/>
  <c r="B13" i="17"/>
  <c r="B14" i="17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29" i="17"/>
  <c r="B30" i="17"/>
  <c r="B31" i="17"/>
  <c r="B32" i="17"/>
  <c r="B33" i="17"/>
  <c r="B34" i="17"/>
  <c r="B35" i="17"/>
  <c r="B36" i="17"/>
  <c r="B37" i="17"/>
  <c r="B38" i="17"/>
  <c r="B39" i="17"/>
  <c r="B40" i="17"/>
  <c r="B41" i="17"/>
  <c r="B12" i="17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32" i="16"/>
  <c r="B33" i="16"/>
  <c r="B34" i="16"/>
  <c r="B35" i="16"/>
  <c r="B36" i="16"/>
  <c r="B37" i="16"/>
  <c r="B38" i="16"/>
  <c r="B39" i="16"/>
  <c r="B40" i="16"/>
  <c r="B41" i="16"/>
  <c r="B12" i="16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12" i="15"/>
  <c r="B13" i="14"/>
  <c r="B14" i="14"/>
  <c r="B15" i="14"/>
  <c r="B16" i="14"/>
  <c r="B17" i="14"/>
  <c r="B18" i="14"/>
  <c r="B19" i="14"/>
  <c r="B20" i="14"/>
  <c r="B21" i="14"/>
  <c r="B22" i="14"/>
  <c r="B23" i="14"/>
  <c r="B24" i="14"/>
  <c r="B25" i="14"/>
  <c r="B26" i="14"/>
  <c r="B27" i="14"/>
  <c r="B28" i="14"/>
  <c r="B29" i="14"/>
  <c r="B30" i="14"/>
  <c r="B31" i="14"/>
  <c r="B32" i="14"/>
  <c r="B33" i="14"/>
  <c r="B34" i="14"/>
  <c r="B35" i="14"/>
  <c r="B36" i="14"/>
  <c r="B37" i="14"/>
  <c r="B38" i="14"/>
  <c r="B39" i="14"/>
  <c r="B40" i="14"/>
  <c r="B41" i="14"/>
  <c r="B12" i="14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12" i="13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12" i="12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S32" i="1"/>
  <c r="I32" i="1"/>
  <c r="G4" i="25"/>
  <c r="U32" i="1"/>
  <c r="AA32" i="1"/>
  <c r="V32" i="1"/>
  <c r="Z32" i="1"/>
  <c r="W32" i="1"/>
  <c r="X32" i="1"/>
  <c r="S33" i="1"/>
  <c r="I33" i="1"/>
  <c r="G5" i="25"/>
  <c r="U33" i="1"/>
  <c r="V33" i="1"/>
  <c r="W33" i="1"/>
  <c r="X33" i="1"/>
  <c r="S34" i="1"/>
  <c r="I34" i="1"/>
  <c r="G6" i="25"/>
  <c r="U34" i="1"/>
  <c r="AA34" i="1"/>
  <c r="V34" i="1"/>
  <c r="W34" i="1"/>
  <c r="X34" i="1"/>
  <c r="S35" i="1"/>
  <c r="I35" i="1"/>
  <c r="G7" i="25"/>
  <c r="U35" i="1"/>
  <c r="V35" i="1"/>
  <c r="W35" i="1"/>
  <c r="X35" i="1"/>
  <c r="S36" i="1"/>
  <c r="I36" i="1"/>
  <c r="G8" i="25"/>
  <c r="U36" i="1"/>
  <c r="Z36" i="1"/>
  <c r="V36" i="1"/>
  <c r="W36" i="1"/>
  <c r="X36" i="1"/>
  <c r="S37" i="1"/>
  <c r="I37" i="1"/>
  <c r="G9" i="25"/>
  <c r="U37" i="1"/>
  <c r="Z37" i="1"/>
  <c r="V37" i="1"/>
  <c r="W37" i="1"/>
  <c r="Q37" i="1"/>
  <c r="X37" i="1"/>
  <c r="S38" i="1"/>
  <c r="I38" i="1"/>
  <c r="G10" i="25"/>
  <c r="U38" i="1"/>
  <c r="Z38" i="1"/>
  <c r="V38" i="1"/>
  <c r="W38" i="1"/>
  <c r="X38" i="1"/>
  <c r="S39" i="1"/>
  <c r="I39" i="1"/>
  <c r="G11" i="25"/>
  <c r="U39" i="1"/>
  <c r="V39" i="1"/>
  <c r="W39" i="1"/>
  <c r="X39" i="1"/>
  <c r="S40" i="1"/>
  <c r="I40" i="1"/>
  <c r="G12" i="25"/>
  <c r="U40" i="1"/>
  <c r="AA40" i="1"/>
  <c r="Z40" i="1"/>
  <c r="V40" i="1"/>
  <c r="W40" i="1"/>
  <c r="X40" i="1"/>
  <c r="S41" i="1"/>
  <c r="I41" i="1"/>
  <c r="G13" i="25"/>
  <c r="U41" i="1"/>
  <c r="AA41" i="1"/>
  <c r="V41" i="1"/>
  <c r="W41" i="1"/>
  <c r="X41" i="1"/>
  <c r="S42" i="1"/>
  <c r="I42" i="1"/>
  <c r="I4" i="25"/>
  <c r="U42" i="1"/>
  <c r="AA42" i="1"/>
  <c r="V42" i="1"/>
  <c r="W42" i="1"/>
  <c r="X42" i="1"/>
  <c r="Z42" i="1"/>
  <c r="S43" i="1"/>
  <c r="I43" i="1"/>
  <c r="I5" i="25"/>
  <c r="U43" i="1"/>
  <c r="AA43" i="1"/>
  <c r="Z43" i="1"/>
  <c r="V43" i="1"/>
  <c r="W43" i="1"/>
  <c r="Q43" i="1"/>
  <c r="X43" i="1"/>
  <c r="S44" i="1"/>
  <c r="I44" i="1"/>
  <c r="I6" i="25"/>
  <c r="U44" i="1"/>
  <c r="Z44" i="1"/>
  <c r="V44" i="1"/>
  <c r="W44" i="1"/>
  <c r="Q44" i="1"/>
  <c r="X44" i="1"/>
  <c r="S45" i="1"/>
  <c r="I45" i="1"/>
  <c r="I7" i="25"/>
  <c r="U45" i="1"/>
  <c r="Z45" i="1"/>
  <c r="V45" i="1"/>
  <c r="W45" i="1"/>
  <c r="X45" i="1"/>
  <c r="S46" i="1"/>
  <c r="I46" i="1"/>
  <c r="I8" i="25"/>
  <c r="U46" i="1"/>
  <c r="AA46" i="1"/>
  <c r="Z46" i="1"/>
  <c r="V46" i="1"/>
  <c r="W46" i="1"/>
  <c r="Q46" i="1"/>
  <c r="X46" i="1"/>
  <c r="S47" i="1"/>
  <c r="I47" i="1"/>
  <c r="I9" i="25"/>
  <c r="U47" i="1"/>
  <c r="AA47" i="1"/>
  <c r="V47" i="1"/>
  <c r="W47" i="1"/>
  <c r="X47" i="1"/>
  <c r="S48" i="1"/>
  <c r="I48" i="1"/>
  <c r="I10" i="25"/>
  <c r="U48" i="1"/>
  <c r="AA48" i="1"/>
  <c r="V48" i="1"/>
  <c r="W48" i="1"/>
  <c r="X48" i="1"/>
  <c r="Z48" i="1"/>
  <c r="S49" i="1"/>
  <c r="I49" i="1"/>
  <c r="I11" i="25"/>
  <c r="U49" i="1"/>
  <c r="V49" i="1"/>
  <c r="W49" i="1"/>
  <c r="X49" i="1"/>
  <c r="S50" i="1"/>
  <c r="I50" i="1"/>
  <c r="I12" i="25"/>
  <c r="U50" i="1"/>
  <c r="AA50" i="1"/>
  <c r="V50" i="1"/>
  <c r="W50" i="1"/>
  <c r="X50" i="1"/>
  <c r="S51" i="1"/>
  <c r="I51" i="1"/>
  <c r="I13" i="25"/>
  <c r="U51" i="1"/>
  <c r="AA51" i="1"/>
  <c r="Z51" i="1"/>
  <c r="V51" i="1"/>
  <c r="W51" i="1"/>
  <c r="X51" i="1"/>
  <c r="H32" i="2"/>
  <c r="T32" i="2"/>
  <c r="J32" i="2"/>
  <c r="G4" i="20"/>
  <c r="V32" i="2"/>
  <c r="AB32" i="2"/>
  <c r="W32" i="2"/>
  <c r="X32" i="2"/>
  <c r="Y32" i="2"/>
  <c r="H33" i="2"/>
  <c r="T33" i="2"/>
  <c r="J33" i="2"/>
  <c r="G5" i="20"/>
  <c r="V33" i="2"/>
  <c r="AA33" i="2"/>
  <c r="R33" i="2"/>
  <c r="W33" i="2"/>
  <c r="X33" i="2"/>
  <c r="Y33" i="2"/>
  <c r="H34" i="2"/>
  <c r="T34" i="2"/>
  <c r="J34" i="2"/>
  <c r="G6" i="20"/>
  <c r="V34" i="2"/>
  <c r="AA34" i="2"/>
  <c r="AB34" i="2"/>
  <c r="W34" i="2"/>
  <c r="R34" i="2"/>
  <c r="X34" i="2"/>
  <c r="Y34" i="2"/>
  <c r="H35" i="2"/>
  <c r="T35" i="2"/>
  <c r="J35" i="2"/>
  <c r="G7" i="20"/>
  <c r="V35" i="2"/>
  <c r="AA35" i="2"/>
  <c r="W35" i="2"/>
  <c r="X35" i="2"/>
  <c r="Y35" i="2"/>
  <c r="H36" i="2"/>
  <c r="T36" i="2"/>
  <c r="J36" i="2"/>
  <c r="G8" i="20"/>
  <c r="V36" i="2"/>
  <c r="W36" i="2"/>
  <c r="X36" i="2"/>
  <c r="Y36" i="2"/>
  <c r="H37" i="2"/>
  <c r="T37" i="2"/>
  <c r="J37" i="2"/>
  <c r="G9" i="20"/>
  <c r="V37" i="2"/>
  <c r="AA37" i="2"/>
  <c r="W37" i="2"/>
  <c r="X37" i="2"/>
  <c r="Y37" i="2"/>
  <c r="H38" i="2"/>
  <c r="T38" i="2"/>
  <c r="J38" i="2"/>
  <c r="G10" i="20"/>
  <c r="V38" i="2"/>
  <c r="AB38" i="2"/>
  <c r="W38" i="2"/>
  <c r="R38" i="2"/>
  <c r="X38" i="2"/>
  <c r="Y38" i="2"/>
  <c r="AA38" i="2"/>
  <c r="H39" i="2"/>
  <c r="T39" i="2"/>
  <c r="J39" i="2"/>
  <c r="G11" i="20"/>
  <c r="V39" i="2"/>
  <c r="W39" i="2"/>
  <c r="X39" i="2"/>
  <c r="Y39" i="2"/>
  <c r="H40" i="2"/>
  <c r="T40" i="2"/>
  <c r="J40" i="2"/>
  <c r="G12" i="20"/>
  <c r="V40" i="2"/>
  <c r="AB40" i="2"/>
  <c r="W40" i="2"/>
  <c r="X40" i="2"/>
  <c r="Y40" i="2"/>
  <c r="AA40" i="2"/>
  <c r="R40" i="2"/>
  <c r="H41" i="2"/>
  <c r="T41" i="2"/>
  <c r="J41" i="2"/>
  <c r="V41" i="2"/>
  <c r="AB41" i="2"/>
  <c r="AA41" i="2"/>
  <c r="W41" i="2"/>
  <c r="X41" i="2"/>
  <c r="Y41" i="2"/>
  <c r="H42" i="2"/>
  <c r="T42" i="2"/>
  <c r="J42" i="2"/>
  <c r="I4" i="20"/>
  <c r="V42" i="2"/>
  <c r="W42" i="2"/>
  <c r="X42" i="2"/>
  <c r="Y42" i="2"/>
  <c r="H43" i="2"/>
  <c r="T43" i="2"/>
  <c r="J43" i="2"/>
  <c r="I5" i="20"/>
  <c r="V43" i="2"/>
  <c r="W43" i="2"/>
  <c r="X43" i="2"/>
  <c r="Y43" i="2"/>
  <c r="H44" i="2"/>
  <c r="T44" i="2"/>
  <c r="J44" i="2"/>
  <c r="I6" i="20"/>
  <c r="V44" i="2"/>
  <c r="AA44" i="2"/>
  <c r="AB44" i="2"/>
  <c r="W44" i="2"/>
  <c r="X44" i="2"/>
  <c r="Y44" i="2"/>
  <c r="H45" i="2"/>
  <c r="T45" i="2"/>
  <c r="J45" i="2"/>
  <c r="I7" i="20"/>
  <c r="V45" i="2"/>
  <c r="W45" i="2"/>
  <c r="X45" i="2"/>
  <c r="Y45" i="2"/>
  <c r="H46" i="2"/>
  <c r="T46" i="2"/>
  <c r="J46" i="2"/>
  <c r="I8" i="20"/>
  <c r="V46" i="2"/>
  <c r="AA46" i="2"/>
  <c r="AB46" i="2"/>
  <c r="W46" i="2"/>
  <c r="X46" i="2"/>
  <c r="Y46" i="2"/>
  <c r="H47" i="2"/>
  <c r="T47" i="2"/>
  <c r="J47" i="2"/>
  <c r="I9" i="20"/>
  <c r="V47" i="2"/>
  <c r="AA47" i="2"/>
  <c r="R47" i="2"/>
  <c r="W47" i="2"/>
  <c r="X47" i="2"/>
  <c r="Y47" i="2"/>
  <c r="H48" i="2"/>
  <c r="T48" i="2"/>
  <c r="J48" i="2"/>
  <c r="I10" i="20"/>
  <c r="V48" i="2"/>
  <c r="AB48" i="2"/>
  <c r="AA48" i="2"/>
  <c r="W48" i="2"/>
  <c r="X48" i="2"/>
  <c r="Y48" i="2"/>
  <c r="H49" i="2"/>
  <c r="T49" i="2"/>
  <c r="J49" i="2"/>
  <c r="I11" i="20"/>
  <c r="V49" i="2"/>
  <c r="W49" i="2"/>
  <c r="X49" i="2"/>
  <c r="Y49" i="2"/>
  <c r="H50" i="2"/>
  <c r="T50" i="2"/>
  <c r="J50" i="2"/>
  <c r="I12" i="20"/>
  <c r="V50" i="2"/>
  <c r="AB50" i="2"/>
  <c r="W50" i="2"/>
  <c r="X50" i="2"/>
  <c r="Y50" i="2"/>
  <c r="H51" i="2"/>
  <c r="T51" i="2"/>
  <c r="J51" i="2"/>
  <c r="I13" i="20"/>
  <c r="V51" i="2"/>
  <c r="AB51" i="2"/>
  <c r="W51" i="2"/>
  <c r="X51" i="2"/>
  <c r="Y51" i="2"/>
  <c r="H32" i="3"/>
  <c r="G4" i="18"/>
  <c r="H33" i="3"/>
  <c r="G5" i="18"/>
  <c r="H34" i="3"/>
  <c r="G6" i="18"/>
  <c r="H35" i="3"/>
  <c r="G7" i="18"/>
  <c r="H36" i="3"/>
  <c r="G8" i="18"/>
  <c r="H37" i="3"/>
  <c r="G9" i="18"/>
  <c r="H38" i="3"/>
  <c r="G10" i="18"/>
  <c r="H39" i="3"/>
  <c r="G11" i="18"/>
  <c r="H40" i="3"/>
  <c r="G12" i="18"/>
  <c r="H41" i="3"/>
  <c r="G13" i="18"/>
  <c r="H42" i="3"/>
  <c r="I4" i="18"/>
  <c r="H43" i="3"/>
  <c r="I5" i="18"/>
  <c r="H44" i="3"/>
  <c r="I6" i="18"/>
  <c r="H45" i="3"/>
  <c r="I7" i="18"/>
  <c r="H46" i="3"/>
  <c r="I8" i="18"/>
  <c r="H47" i="3"/>
  <c r="I9" i="18"/>
  <c r="H48" i="3"/>
  <c r="I10" i="18"/>
  <c r="H49" i="3"/>
  <c r="I11" i="18"/>
  <c r="H50" i="3"/>
  <c r="I12" i="18"/>
  <c r="H51" i="3"/>
  <c r="I13" i="18"/>
  <c r="U3" i="10"/>
  <c r="J3" i="10"/>
  <c r="A5" i="24"/>
  <c r="U4" i="10"/>
  <c r="U5" i="10"/>
  <c r="J5" i="10"/>
  <c r="A7" i="24"/>
  <c r="U6" i="10"/>
  <c r="J6" i="10"/>
  <c r="A8" i="24"/>
  <c r="U7" i="10"/>
  <c r="J7" i="10"/>
  <c r="A9" i="24"/>
  <c r="U8" i="10"/>
  <c r="J8" i="10"/>
  <c r="A10" i="24"/>
  <c r="U9" i="10"/>
  <c r="J9" i="10"/>
  <c r="A11" i="24"/>
  <c r="U10" i="10"/>
  <c r="U11" i="10"/>
  <c r="J11" i="10"/>
  <c r="A13" i="24"/>
  <c r="U12" i="10"/>
  <c r="U13" i="10"/>
  <c r="J13" i="10"/>
  <c r="C5" i="24"/>
  <c r="U14" i="10"/>
  <c r="J14" i="10"/>
  <c r="C6" i="24"/>
  <c r="U15" i="10"/>
  <c r="J15" i="10"/>
  <c r="C7" i="24"/>
  <c r="U16" i="10"/>
  <c r="J16" i="10"/>
  <c r="C8" i="24"/>
  <c r="U17" i="10"/>
  <c r="J17" i="10"/>
  <c r="C9" i="24"/>
  <c r="U18" i="10"/>
  <c r="J18" i="10"/>
  <c r="C10" i="24"/>
  <c r="U19" i="10"/>
  <c r="J19" i="10"/>
  <c r="C11" i="24"/>
  <c r="U20" i="10"/>
  <c r="J20" i="10"/>
  <c r="C12" i="24"/>
  <c r="U21" i="10"/>
  <c r="J21" i="10"/>
  <c r="C13" i="24"/>
  <c r="U22" i="10"/>
  <c r="J22" i="10"/>
  <c r="E4" i="24"/>
  <c r="U23" i="10"/>
  <c r="J23" i="10"/>
  <c r="E5" i="24"/>
  <c r="U24" i="10"/>
  <c r="J24" i="10"/>
  <c r="E6" i="24"/>
  <c r="U25" i="10"/>
  <c r="J25" i="10"/>
  <c r="E7" i="24"/>
  <c r="U26" i="10"/>
  <c r="J26" i="10"/>
  <c r="E8" i="24"/>
  <c r="U27" i="10"/>
  <c r="J27" i="10"/>
  <c r="E9" i="24"/>
  <c r="U28" i="10"/>
  <c r="J28" i="10"/>
  <c r="E10" i="24"/>
  <c r="U29" i="10"/>
  <c r="J29" i="10"/>
  <c r="E11" i="24"/>
  <c r="U30" i="10"/>
  <c r="U31" i="10"/>
  <c r="J31" i="10"/>
  <c r="E13" i="24"/>
  <c r="U32" i="10"/>
  <c r="J32" i="10"/>
  <c r="G4" i="24"/>
  <c r="U33" i="10"/>
  <c r="J33" i="10"/>
  <c r="G5" i="24"/>
  <c r="U34" i="10"/>
  <c r="J34" i="10"/>
  <c r="G6" i="24"/>
  <c r="U35" i="10"/>
  <c r="J35" i="10"/>
  <c r="G7" i="24"/>
  <c r="U36" i="10"/>
  <c r="U37" i="10"/>
  <c r="U38" i="10"/>
  <c r="J38" i="10"/>
  <c r="G10" i="24"/>
  <c r="U39" i="10"/>
  <c r="J39" i="10"/>
  <c r="G11" i="24"/>
  <c r="U40" i="10"/>
  <c r="J40" i="10"/>
  <c r="G12" i="24"/>
  <c r="U41" i="10"/>
  <c r="J41" i="10"/>
  <c r="G13" i="24"/>
  <c r="U42" i="10"/>
  <c r="J42" i="10"/>
  <c r="I4" i="24"/>
  <c r="U43" i="10"/>
  <c r="J43" i="10"/>
  <c r="I5" i="24"/>
  <c r="U44" i="10"/>
  <c r="J44" i="10"/>
  <c r="I6" i="24"/>
  <c r="U45" i="10"/>
  <c r="J45" i="10"/>
  <c r="I7" i="24"/>
  <c r="U46" i="10"/>
  <c r="J46" i="10"/>
  <c r="I8" i="24"/>
  <c r="U47" i="10"/>
  <c r="J47" i="10"/>
  <c r="I9" i="24"/>
  <c r="U48" i="10"/>
  <c r="J48" i="10"/>
  <c r="I10" i="24"/>
  <c r="U49" i="10"/>
  <c r="J49" i="10"/>
  <c r="I11" i="24"/>
  <c r="U50" i="10"/>
  <c r="J50" i="10"/>
  <c r="I12" i="24"/>
  <c r="U51" i="10"/>
  <c r="J51" i="10"/>
  <c r="I13" i="24"/>
  <c r="U2" i="10"/>
  <c r="U3" i="9"/>
  <c r="U4" i="9"/>
  <c r="J4" i="9"/>
  <c r="A6" i="23"/>
  <c r="U5" i="9"/>
  <c r="J5" i="9"/>
  <c r="U6" i="9"/>
  <c r="J6" i="9"/>
  <c r="A8" i="23"/>
  <c r="U7" i="9"/>
  <c r="J7" i="9"/>
  <c r="A9" i="23"/>
  <c r="U8" i="9"/>
  <c r="J8" i="9"/>
  <c r="A10" i="23"/>
  <c r="U9" i="9"/>
  <c r="J9" i="9"/>
  <c r="A11" i="23"/>
  <c r="U10" i="9"/>
  <c r="J10" i="9"/>
  <c r="A12" i="23"/>
  <c r="U11" i="9"/>
  <c r="U12" i="9"/>
  <c r="U13" i="9"/>
  <c r="J13" i="9"/>
  <c r="C5" i="23"/>
  <c r="U14" i="9"/>
  <c r="J14" i="9"/>
  <c r="C6" i="23"/>
  <c r="U15" i="9"/>
  <c r="J15" i="9"/>
  <c r="U16" i="9"/>
  <c r="U17" i="9"/>
  <c r="J17" i="9"/>
  <c r="C9" i="23"/>
  <c r="U18" i="9"/>
  <c r="J18" i="9"/>
  <c r="C10" i="23"/>
  <c r="U19" i="9"/>
  <c r="U20" i="9"/>
  <c r="J20" i="9"/>
  <c r="C12" i="23"/>
  <c r="U21" i="9"/>
  <c r="U22" i="9"/>
  <c r="J22" i="9"/>
  <c r="E4" i="23"/>
  <c r="U23" i="9"/>
  <c r="J23" i="9"/>
  <c r="E5" i="23"/>
  <c r="U24" i="9"/>
  <c r="J24" i="9"/>
  <c r="E6" i="23"/>
  <c r="U25" i="9"/>
  <c r="J25" i="9"/>
  <c r="E7" i="23"/>
  <c r="U26" i="9"/>
  <c r="J26" i="9"/>
  <c r="E8" i="23"/>
  <c r="U27" i="9"/>
  <c r="J27" i="9"/>
  <c r="E9" i="23"/>
  <c r="U28" i="9"/>
  <c r="J28" i="9"/>
  <c r="E10" i="23"/>
  <c r="U29" i="9"/>
  <c r="J29" i="9"/>
  <c r="E11" i="23"/>
  <c r="U30" i="9"/>
  <c r="J30" i="9"/>
  <c r="E12" i="23"/>
  <c r="U31" i="9"/>
  <c r="J31" i="9"/>
  <c r="E13" i="23"/>
  <c r="U32" i="9"/>
  <c r="J32" i="9"/>
  <c r="G4" i="23"/>
  <c r="U33" i="9"/>
  <c r="U34" i="9"/>
  <c r="J34" i="9"/>
  <c r="G6" i="23"/>
  <c r="U35" i="9"/>
  <c r="U36" i="9"/>
  <c r="J36" i="9"/>
  <c r="G8" i="23"/>
  <c r="U37" i="9"/>
  <c r="J37" i="9"/>
  <c r="G9" i="23"/>
  <c r="U38" i="9"/>
  <c r="J38" i="9"/>
  <c r="G10" i="23"/>
  <c r="U39" i="9"/>
  <c r="U40" i="9"/>
  <c r="J40" i="9"/>
  <c r="G12" i="23"/>
  <c r="U41" i="9"/>
  <c r="J41" i="9"/>
  <c r="G13" i="23"/>
  <c r="U42" i="9"/>
  <c r="J42" i="9"/>
  <c r="I4" i="23"/>
  <c r="U43" i="9"/>
  <c r="J43" i="9"/>
  <c r="I5" i="23"/>
  <c r="U44" i="9"/>
  <c r="J44" i="9"/>
  <c r="I6" i="23"/>
  <c r="U45" i="9"/>
  <c r="U46" i="9"/>
  <c r="J46" i="9"/>
  <c r="I8" i="23"/>
  <c r="U47" i="9"/>
  <c r="J47" i="9"/>
  <c r="I9" i="23"/>
  <c r="U48" i="9"/>
  <c r="U49" i="9"/>
  <c r="J49" i="9"/>
  <c r="U50" i="9"/>
  <c r="J50" i="9"/>
  <c r="I12" i="23"/>
  <c r="U51" i="9"/>
  <c r="J51" i="9"/>
  <c r="I13" i="23"/>
  <c r="U2" i="9"/>
  <c r="J2" i="9"/>
  <c r="A4" i="23"/>
  <c r="E7" i="12"/>
  <c r="E7" i="13"/>
  <c r="E7" i="14"/>
  <c r="E7" i="15"/>
  <c r="E7" i="16"/>
  <c r="E7" i="17"/>
  <c r="I7" i="11"/>
  <c r="I7" i="12"/>
  <c r="I7" i="13"/>
  <c r="I7" i="14"/>
  <c r="I7" i="15"/>
  <c r="I7" i="16"/>
  <c r="I7" i="17"/>
  <c r="U3" i="5"/>
  <c r="J3" i="5"/>
  <c r="A5" i="22"/>
  <c r="U4" i="5"/>
  <c r="J4" i="5"/>
  <c r="A6" i="22"/>
  <c r="U5" i="5"/>
  <c r="J5" i="5"/>
  <c r="A7" i="22"/>
  <c r="U6" i="5"/>
  <c r="J6" i="5"/>
  <c r="A8" i="22"/>
  <c r="U7" i="5"/>
  <c r="J7" i="5"/>
  <c r="A9" i="22"/>
  <c r="U8" i="5"/>
  <c r="J8" i="5"/>
  <c r="A10" i="22"/>
  <c r="U9" i="5"/>
  <c r="J9" i="5"/>
  <c r="A11" i="22"/>
  <c r="U10" i="5"/>
  <c r="J10" i="5"/>
  <c r="A12" i="22"/>
  <c r="U11" i="5"/>
  <c r="J11" i="5"/>
  <c r="A13" i="22"/>
  <c r="U12" i="5"/>
  <c r="J12" i="5"/>
  <c r="C4" i="22"/>
  <c r="U13" i="5"/>
  <c r="J13" i="5"/>
  <c r="C5" i="22"/>
  <c r="U14" i="5"/>
  <c r="J14" i="5"/>
  <c r="C6" i="22"/>
  <c r="U15" i="5"/>
  <c r="J15" i="5"/>
  <c r="C7" i="22"/>
  <c r="U16" i="5"/>
  <c r="J16" i="5"/>
  <c r="C8" i="22"/>
  <c r="U17" i="5"/>
  <c r="U18" i="5"/>
  <c r="J18" i="5"/>
  <c r="C10" i="22"/>
  <c r="U19" i="5"/>
  <c r="J19" i="5"/>
  <c r="C11" i="22"/>
  <c r="U20" i="5"/>
  <c r="J20" i="5"/>
  <c r="C12" i="22"/>
  <c r="U21" i="5"/>
  <c r="J21" i="5"/>
  <c r="C13" i="22"/>
  <c r="U22" i="5"/>
  <c r="J22" i="5"/>
  <c r="E4" i="22"/>
  <c r="U23" i="5"/>
  <c r="U24" i="5"/>
  <c r="J24" i="5"/>
  <c r="E6" i="22"/>
  <c r="U25" i="5"/>
  <c r="J25" i="5"/>
  <c r="E7" i="22"/>
  <c r="U26" i="5"/>
  <c r="J26" i="5"/>
  <c r="E8" i="22"/>
  <c r="U27" i="5"/>
  <c r="J27" i="5"/>
  <c r="E9" i="22"/>
  <c r="U28" i="5"/>
  <c r="J28" i="5"/>
  <c r="E10" i="22"/>
  <c r="U29" i="5"/>
  <c r="U30" i="5"/>
  <c r="U31" i="5"/>
  <c r="J31" i="5"/>
  <c r="E13" i="22"/>
  <c r="U32" i="5"/>
  <c r="J32" i="5"/>
  <c r="G4" i="22"/>
  <c r="U33" i="5"/>
  <c r="J33" i="5"/>
  <c r="G5" i="22"/>
  <c r="U34" i="5"/>
  <c r="J34" i="5"/>
  <c r="U35" i="5"/>
  <c r="J35" i="5"/>
  <c r="U36" i="5"/>
  <c r="J36" i="5"/>
  <c r="G8" i="22"/>
  <c r="U37" i="5"/>
  <c r="J37" i="5"/>
  <c r="U38" i="5"/>
  <c r="J38" i="5"/>
  <c r="G10" i="22"/>
  <c r="U39" i="5"/>
  <c r="J39" i="5"/>
  <c r="G11" i="22"/>
  <c r="U40" i="5"/>
  <c r="J40" i="5"/>
  <c r="G12" i="22"/>
  <c r="U41" i="5"/>
  <c r="J41" i="5"/>
  <c r="G13" i="22"/>
  <c r="U42" i="5"/>
  <c r="U43" i="5"/>
  <c r="J43" i="5"/>
  <c r="I5" i="22"/>
  <c r="U44" i="5"/>
  <c r="J44" i="5"/>
  <c r="I6" i="22"/>
  <c r="U45" i="5"/>
  <c r="J45" i="5"/>
  <c r="I7" i="22"/>
  <c r="U46" i="5"/>
  <c r="J46" i="5"/>
  <c r="I8" i="22"/>
  <c r="U47" i="5"/>
  <c r="U48" i="5"/>
  <c r="J48" i="5"/>
  <c r="I10" i="22"/>
  <c r="U49" i="5"/>
  <c r="U50" i="5"/>
  <c r="J50" i="5"/>
  <c r="I12" i="22"/>
  <c r="U51" i="5"/>
  <c r="J51" i="5"/>
  <c r="I13" i="22"/>
  <c r="U2" i="5"/>
  <c r="J2" i="5"/>
  <c r="U3" i="4"/>
  <c r="J3" i="4"/>
  <c r="A5" i="21"/>
  <c r="U4" i="4"/>
  <c r="J4" i="4"/>
  <c r="A6" i="21"/>
  <c r="U5" i="4"/>
  <c r="J5" i="4"/>
  <c r="A7" i="21"/>
  <c r="U6" i="4"/>
  <c r="J6" i="4"/>
  <c r="A8" i="21"/>
  <c r="U7" i="4"/>
  <c r="U8" i="4"/>
  <c r="J8" i="4"/>
  <c r="A10" i="21"/>
  <c r="U9" i="4"/>
  <c r="J9" i="4"/>
  <c r="A11" i="21"/>
  <c r="U10" i="4"/>
  <c r="J10" i="4"/>
  <c r="A12" i="21"/>
  <c r="U11" i="4"/>
  <c r="U12" i="4"/>
  <c r="U13" i="4"/>
  <c r="J13" i="4"/>
  <c r="C5" i="21"/>
  <c r="U14" i="4"/>
  <c r="J14" i="4"/>
  <c r="C6" i="21"/>
  <c r="U15" i="4"/>
  <c r="J15" i="4"/>
  <c r="C7" i="21"/>
  <c r="U16" i="4"/>
  <c r="J16" i="4"/>
  <c r="C8" i="21"/>
  <c r="U17" i="4"/>
  <c r="J17" i="4"/>
  <c r="C9" i="21"/>
  <c r="U18" i="4"/>
  <c r="J18" i="4"/>
  <c r="C10" i="21"/>
  <c r="U19" i="4"/>
  <c r="J19" i="4"/>
  <c r="C11" i="21"/>
  <c r="U20" i="4"/>
  <c r="J20" i="4"/>
  <c r="C12" i="21"/>
  <c r="U21" i="4"/>
  <c r="J21" i="4"/>
  <c r="C13" i="21"/>
  <c r="U22" i="4"/>
  <c r="J22" i="4"/>
  <c r="E4" i="21"/>
  <c r="U23" i="4"/>
  <c r="J23" i="4"/>
  <c r="E5" i="21"/>
  <c r="U24" i="4"/>
  <c r="J24" i="4"/>
  <c r="E6" i="21"/>
  <c r="U25" i="4"/>
  <c r="J25" i="4"/>
  <c r="E7" i="21"/>
  <c r="U26" i="4"/>
  <c r="J26" i="4"/>
  <c r="E8" i="21"/>
  <c r="U27" i="4"/>
  <c r="J27" i="4"/>
  <c r="E9" i="21"/>
  <c r="U28" i="4"/>
  <c r="U29" i="4"/>
  <c r="J29" i="4"/>
  <c r="E11" i="21"/>
  <c r="U30" i="4"/>
  <c r="J30" i="4"/>
  <c r="E12" i="21"/>
  <c r="U31" i="4"/>
  <c r="J31" i="4"/>
  <c r="E13" i="21"/>
  <c r="U32" i="4"/>
  <c r="J32" i="4"/>
  <c r="G4" i="21"/>
  <c r="U33" i="4"/>
  <c r="U34" i="4"/>
  <c r="J34" i="4"/>
  <c r="G6" i="21"/>
  <c r="U35" i="4"/>
  <c r="J35" i="4"/>
  <c r="G7" i="21"/>
  <c r="U36" i="4"/>
  <c r="J36" i="4"/>
  <c r="G8" i="21"/>
  <c r="U37" i="4"/>
  <c r="J37" i="4"/>
  <c r="U38" i="4"/>
  <c r="J38" i="4"/>
  <c r="G10" i="21"/>
  <c r="U39" i="4"/>
  <c r="J39" i="4"/>
  <c r="U40" i="4"/>
  <c r="J40" i="4"/>
  <c r="G12" i="21"/>
  <c r="U41" i="4"/>
  <c r="J41" i="4"/>
  <c r="G13" i="21"/>
  <c r="U42" i="4"/>
  <c r="J42" i="4"/>
  <c r="I4" i="21"/>
  <c r="U43" i="4"/>
  <c r="U44" i="4"/>
  <c r="J44" i="4"/>
  <c r="U45" i="4"/>
  <c r="J45" i="4"/>
  <c r="I7" i="21"/>
  <c r="U46" i="4"/>
  <c r="J46" i="4"/>
  <c r="I8" i="21"/>
  <c r="U47" i="4"/>
  <c r="J47" i="4"/>
  <c r="I9" i="21"/>
  <c r="U48" i="4"/>
  <c r="J48" i="4"/>
  <c r="I10" i="21"/>
  <c r="U49" i="4"/>
  <c r="J49" i="4"/>
  <c r="I11" i="21"/>
  <c r="U50" i="4"/>
  <c r="J50" i="4"/>
  <c r="I12" i="21"/>
  <c r="U51" i="4"/>
  <c r="J51" i="4"/>
  <c r="U2" i="4"/>
  <c r="J2" i="4"/>
  <c r="A4" i="21"/>
  <c r="A5" i="18"/>
  <c r="A6" i="18"/>
  <c r="A7" i="18"/>
  <c r="A8" i="18"/>
  <c r="A9" i="18"/>
  <c r="A10" i="18"/>
  <c r="A11" i="18"/>
  <c r="A12" i="18"/>
  <c r="A13" i="18"/>
  <c r="C4" i="18"/>
  <c r="C5" i="18"/>
  <c r="C6" i="18"/>
  <c r="C7" i="18"/>
  <c r="C8" i="18"/>
  <c r="C9" i="18"/>
  <c r="C10" i="18"/>
  <c r="C11" i="18"/>
  <c r="C12" i="18"/>
  <c r="C13" i="18"/>
  <c r="E4" i="18"/>
  <c r="E5" i="18"/>
  <c r="E6" i="18"/>
  <c r="E7" i="18"/>
  <c r="E8" i="18"/>
  <c r="E9" i="18"/>
  <c r="E10" i="18"/>
  <c r="E11" i="18"/>
  <c r="E12" i="18"/>
  <c r="E13" i="18"/>
  <c r="A4" i="18"/>
  <c r="T3" i="2"/>
  <c r="J3" i="2"/>
  <c r="A5" i="20"/>
  <c r="T4" i="2"/>
  <c r="J4" i="2"/>
  <c r="A6" i="20"/>
  <c r="T5" i="2"/>
  <c r="J5" i="2"/>
  <c r="A7" i="20"/>
  <c r="T6" i="2"/>
  <c r="J6" i="2"/>
  <c r="A8" i="20"/>
  <c r="T7" i="2"/>
  <c r="J7" i="2"/>
  <c r="A9" i="20"/>
  <c r="T8" i="2"/>
  <c r="J8" i="2"/>
  <c r="A10" i="20"/>
  <c r="T9" i="2"/>
  <c r="J9" i="2"/>
  <c r="A11" i="20"/>
  <c r="T10" i="2"/>
  <c r="J10" i="2"/>
  <c r="A12" i="20"/>
  <c r="T11" i="2"/>
  <c r="J11" i="2"/>
  <c r="A13" i="20"/>
  <c r="T12" i="2"/>
  <c r="J12" i="2"/>
  <c r="C4" i="20"/>
  <c r="T13" i="2"/>
  <c r="J13" i="2"/>
  <c r="C5" i="20"/>
  <c r="T14" i="2"/>
  <c r="J14" i="2"/>
  <c r="C6" i="20"/>
  <c r="T15" i="2"/>
  <c r="J15" i="2"/>
  <c r="C7" i="20"/>
  <c r="T16" i="2"/>
  <c r="J16" i="2"/>
  <c r="C8" i="20"/>
  <c r="T17" i="2"/>
  <c r="J17" i="2"/>
  <c r="C9" i="20"/>
  <c r="T18" i="2"/>
  <c r="J18" i="2"/>
  <c r="C10" i="20"/>
  <c r="T19" i="2"/>
  <c r="J19" i="2"/>
  <c r="C11" i="20"/>
  <c r="T20" i="2"/>
  <c r="J20" i="2"/>
  <c r="C12" i="20"/>
  <c r="T21" i="2"/>
  <c r="J21" i="2"/>
  <c r="C13" i="20"/>
  <c r="T22" i="2"/>
  <c r="J22" i="2"/>
  <c r="E4" i="20"/>
  <c r="T23" i="2"/>
  <c r="J23" i="2"/>
  <c r="E5" i="20"/>
  <c r="T24" i="2"/>
  <c r="J24" i="2"/>
  <c r="E6" i="20"/>
  <c r="T25" i="2"/>
  <c r="J25" i="2"/>
  <c r="E7" i="20"/>
  <c r="T26" i="2"/>
  <c r="J26" i="2"/>
  <c r="E8" i="20"/>
  <c r="T27" i="2"/>
  <c r="J27" i="2"/>
  <c r="E9" i="20"/>
  <c r="T28" i="2"/>
  <c r="J28" i="2"/>
  <c r="E10" i="20"/>
  <c r="T29" i="2"/>
  <c r="J29" i="2"/>
  <c r="E11" i="20"/>
  <c r="T30" i="2"/>
  <c r="J30" i="2"/>
  <c r="E12" i="20"/>
  <c r="T31" i="2"/>
  <c r="J31" i="2"/>
  <c r="E13" i="20"/>
  <c r="A4" i="20"/>
  <c r="A5" i="25"/>
  <c r="A6" i="25"/>
  <c r="A7" i="25"/>
  <c r="A8" i="25"/>
  <c r="A9" i="25"/>
  <c r="A10" i="25"/>
  <c r="A11" i="25"/>
  <c r="A12" i="25"/>
  <c r="A13" i="25"/>
  <c r="C4" i="25"/>
  <c r="C5" i="25"/>
  <c r="C6" i="25"/>
  <c r="C7" i="25"/>
  <c r="C8" i="25"/>
  <c r="S17" i="1"/>
  <c r="I17" i="1"/>
  <c r="C9" i="25"/>
  <c r="S18" i="1"/>
  <c r="I18" i="1"/>
  <c r="C10" i="25"/>
  <c r="S19" i="1"/>
  <c r="I19" i="1"/>
  <c r="C11" i="25"/>
  <c r="S20" i="1"/>
  <c r="I20" i="1"/>
  <c r="C12" i="25"/>
  <c r="S21" i="1"/>
  <c r="I21" i="1"/>
  <c r="C13" i="25"/>
  <c r="S22" i="1"/>
  <c r="I22" i="1"/>
  <c r="E4" i="25"/>
  <c r="S23" i="1"/>
  <c r="I23" i="1"/>
  <c r="E5" i="25"/>
  <c r="S24" i="1"/>
  <c r="I24" i="1"/>
  <c r="E6" i="25"/>
  <c r="S25" i="1"/>
  <c r="I25" i="1"/>
  <c r="E7" i="25"/>
  <c r="S26" i="1"/>
  <c r="I26" i="1"/>
  <c r="E8" i="25"/>
  <c r="S27" i="1"/>
  <c r="I27" i="1"/>
  <c r="E9" i="25"/>
  <c r="S28" i="1"/>
  <c r="I28" i="1"/>
  <c r="E10" i="25"/>
  <c r="S29" i="1"/>
  <c r="I29" i="1"/>
  <c r="E11" i="25"/>
  <c r="S30" i="1"/>
  <c r="I30" i="1"/>
  <c r="E12" i="25"/>
  <c r="S31" i="1"/>
  <c r="I31" i="1"/>
  <c r="E13" i="25"/>
  <c r="A4" i="25"/>
  <c r="H2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B21" i="6"/>
  <c r="B20" i="6"/>
  <c r="H3" i="9"/>
  <c r="H4" i="9"/>
  <c r="H5" i="9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2" i="9"/>
  <c r="K52" i="10"/>
  <c r="I52" i="10"/>
  <c r="E21" i="6"/>
  <c r="Z51" i="10"/>
  <c r="Y51" i="10"/>
  <c r="X51" i="10"/>
  <c r="S51" i="10"/>
  <c r="W51" i="10"/>
  <c r="Z50" i="10"/>
  <c r="Y50" i="10"/>
  <c r="S50" i="10"/>
  <c r="X50" i="10"/>
  <c r="W50" i="10"/>
  <c r="AB50" i="10"/>
  <c r="Z49" i="10"/>
  <c r="Y49" i="10"/>
  <c r="X49" i="10"/>
  <c r="S49" i="10"/>
  <c r="W49" i="10"/>
  <c r="Z48" i="10"/>
  <c r="Y48" i="10"/>
  <c r="X48" i="10"/>
  <c r="S48" i="10"/>
  <c r="W48" i="10"/>
  <c r="Z47" i="10"/>
  <c r="Y47" i="10"/>
  <c r="X47" i="10"/>
  <c r="S47" i="10"/>
  <c r="W47" i="10"/>
  <c r="Z46" i="10"/>
  <c r="Y46" i="10"/>
  <c r="X46" i="10"/>
  <c r="S46" i="10"/>
  <c r="W46" i="10"/>
  <c r="AC46" i="10"/>
  <c r="AB46" i="10"/>
  <c r="Z45" i="10"/>
  <c r="Y45" i="10"/>
  <c r="X45" i="10"/>
  <c r="S45" i="10"/>
  <c r="W45" i="10"/>
  <c r="AB45" i="10"/>
  <c r="Z44" i="10"/>
  <c r="Y44" i="10"/>
  <c r="X44" i="10"/>
  <c r="W44" i="10"/>
  <c r="AC44" i="10"/>
  <c r="AB44" i="10"/>
  <c r="Z43" i="10"/>
  <c r="Y43" i="10"/>
  <c r="X43" i="10"/>
  <c r="W43" i="10"/>
  <c r="Z42" i="10"/>
  <c r="Y42" i="10"/>
  <c r="X42" i="10"/>
  <c r="S42" i="10"/>
  <c r="W42" i="10"/>
  <c r="AB42" i="10"/>
  <c r="AC42" i="10"/>
  <c r="Z41" i="10"/>
  <c r="Y41" i="10"/>
  <c r="X41" i="10"/>
  <c r="W41" i="10"/>
  <c r="AB41" i="10"/>
  <c r="Z40" i="10"/>
  <c r="Y40" i="10"/>
  <c r="X40" i="10"/>
  <c r="W40" i="10"/>
  <c r="AB40" i="10"/>
  <c r="AC40" i="10"/>
  <c r="Z39" i="10"/>
  <c r="Y39" i="10"/>
  <c r="X39" i="10"/>
  <c r="W39" i="10"/>
  <c r="Z38" i="10"/>
  <c r="Y38" i="10"/>
  <c r="X38" i="10"/>
  <c r="S38" i="10"/>
  <c r="W38" i="10"/>
  <c r="AB38" i="10"/>
  <c r="Z37" i="10"/>
  <c r="Y37" i="10"/>
  <c r="S37" i="10"/>
  <c r="X37" i="10"/>
  <c r="W37" i="10"/>
  <c r="AB37" i="10"/>
  <c r="AC37" i="10"/>
  <c r="Z36" i="10"/>
  <c r="Y36" i="10"/>
  <c r="J36" i="10"/>
  <c r="G8" i="24"/>
  <c r="X36" i="10"/>
  <c r="S36" i="10"/>
  <c r="W36" i="10"/>
  <c r="Z35" i="10"/>
  <c r="Y35" i="10"/>
  <c r="X35" i="10"/>
  <c r="S35" i="10"/>
  <c r="W35" i="10"/>
  <c r="AB35" i="10"/>
  <c r="AC35" i="10"/>
  <c r="Z34" i="10"/>
  <c r="Y34" i="10"/>
  <c r="X34" i="10"/>
  <c r="S34" i="10"/>
  <c r="W34" i="10"/>
  <c r="AC34" i="10"/>
  <c r="Z33" i="10"/>
  <c r="Y33" i="10"/>
  <c r="X33" i="10"/>
  <c r="S33" i="10"/>
  <c r="W33" i="10"/>
  <c r="AB33" i="10"/>
  <c r="AC33" i="10"/>
  <c r="Z32" i="10"/>
  <c r="Y32" i="10"/>
  <c r="X32" i="10"/>
  <c r="W32" i="10"/>
  <c r="AC32" i="10"/>
  <c r="Z31" i="10"/>
  <c r="Y31" i="10"/>
  <c r="X31" i="10"/>
  <c r="W31" i="10"/>
  <c r="Z30" i="10"/>
  <c r="Y30" i="10"/>
  <c r="S30" i="10"/>
  <c r="J30" i="10"/>
  <c r="E12" i="24"/>
  <c r="X30" i="10"/>
  <c r="W30" i="10"/>
  <c r="AB30" i="10"/>
  <c r="Z29" i="10"/>
  <c r="Y29" i="10"/>
  <c r="X29" i="10"/>
  <c r="W29" i="10"/>
  <c r="AB29" i="10"/>
  <c r="Z28" i="10"/>
  <c r="Y28" i="10"/>
  <c r="X28" i="10"/>
  <c r="W28" i="10"/>
  <c r="AC28" i="10"/>
  <c r="Z27" i="10"/>
  <c r="Y27" i="10"/>
  <c r="X27" i="10"/>
  <c r="S27" i="10"/>
  <c r="W27" i="10"/>
  <c r="AC27" i="10"/>
  <c r="Z26" i="10"/>
  <c r="Y26" i="10"/>
  <c r="X26" i="10"/>
  <c r="W26" i="10"/>
  <c r="AC26" i="10"/>
  <c r="Z25" i="10"/>
  <c r="Y25" i="10"/>
  <c r="X25" i="10"/>
  <c r="W25" i="10"/>
  <c r="AC25" i="10"/>
  <c r="AB25" i="10"/>
  <c r="Z24" i="10"/>
  <c r="Y24" i="10"/>
  <c r="X24" i="10"/>
  <c r="W24" i="10"/>
  <c r="Z23" i="10"/>
  <c r="Y23" i="10"/>
  <c r="X23" i="10"/>
  <c r="W23" i="10"/>
  <c r="Z22" i="10"/>
  <c r="Y22" i="10"/>
  <c r="X22" i="10"/>
  <c r="S22" i="10"/>
  <c r="W22" i="10"/>
  <c r="AB22" i="10"/>
  <c r="Z21" i="10"/>
  <c r="Y21" i="10"/>
  <c r="X21" i="10"/>
  <c r="W21" i="10"/>
  <c r="AC21" i="10"/>
  <c r="Z20" i="10"/>
  <c r="Y20" i="10"/>
  <c r="X20" i="10"/>
  <c r="S20" i="10"/>
  <c r="W20" i="10"/>
  <c r="AB20" i="10"/>
  <c r="Z19" i="10"/>
  <c r="Y19" i="10"/>
  <c r="X19" i="10"/>
  <c r="W19" i="10"/>
  <c r="AB19" i="10"/>
  <c r="Z18" i="10"/>
  <c r="Y18" i="10"/>
  <c r="X18" i="10"/>
  <c r="S18" i="10"/>
  <c r="W18" i="10"/>
  <c r="Z17" i="10"/>
  <c r="Y17" i="10"/>
  <c r="X17" i="10"/>
  <c r="S17" i="10"/>
  <c r="W17" i="10"/>
  <c r="AC17" i="10"/>
  <c r="Z16" i="10"/>
  <c r="Y16" i="10"/>
  <c r="X16" i="10"/>
  <c r="S16" i="10"/>
  <c r="W16" i="10"/>
  <c r="AB16" i="10"/>
  <c r="Z15" i="10"/>
  <c r="Y15" i="10"/>
  <c r="S15" i="10"/>
  <c r="X15" i="10"/>
  <c r="W15" i="10"/>
  <c r="AC15" i="10"/>
  <c r="AB15" i="10"/>
  <c r="Z14" i="10"/>
  <c r="Y14" i="10"/>
  <c r="X14" i="10"/>
  <c r="S14" i="10"/>
  <c r="W14" i="10"/>
  <c r="AB14" i="10"/>
  <c r="AC14" i="10"/>
  <c r="Z13" i="10"/>
  <c r="Y13" i="10"/>
  <c r="X13" i="10"/>
  <c r="W13" i="10"/>
  <c r="AB13" i="10"/>
  <c r="Z12" i="10"/>
  <c r="Y12" i="10"/>
  <c r="X12" i="10"/>
  <c r="J12" i="10"/>
  <c r="C4" i="24"/>
  <c r="W12" i="10"/>
  <c r="Z11" i="10"/>
  <c r="Y11" i="10"/>
  <c r="X11" i="10"/>
  <c r="S11" i="10"/>
  <c r="W11" i="10"/>
  <c r="AC11" i="10"/>
  <c r="AB11" i="10"/>
  <c r="Z10" i="10"/>
  <c r="Y10" i="10"/>
  <c r="X10" i="10"/>
  <c r="S10" i="10"/>
  <c r="W10" i="10"/>
  <c r="AC10" i="10"/>
  <c r="AB10" i="10"/>
  <c r="Z9" i="10"/>
  <c r="Y9" i="10"/>
  <c r="X9" i="10"/>
  <c r="S9" i="10"/>
  <c r="W9" i="10"/>
  <c r="AB9" i="10"/>
  <c r="Z8" i="10"/>
  <c r="Y8" i="10"/>
  <c r="X8" i="10"/>
  <c r="W8" i="10"/>
  <c r="AC8" i="10"/>
  <c r="AB8" i="10"/>
  <c r="Z7" i="10"/>
  <c r="Y7" i="10"/>
  <c r="X7" i="10"/>
  <c r="S7" i="10"/>
  <c r="W7" i="10"/>
  <c r="Z6" i="10"/>
  <c r="Y6" i="10"/>
  <c r="X6" i="10"/>
  <c r="S6" i="10"/>
  <c r="W6" i="10"/>
  <c r="AB6" i="10"/>
  <c r="Z5" i="10"/>
  <c r="Y5" i="10"/>
  <c r="X5" i="10"/>
  <c r="W5" i="10"/>
  <c r="AB5" i="10"/>
  <c r="Z4" i="10"/>
  <c r="Y4" i="10"/>
  <c r="X4" i="10"/>
  <c r="S4" i="10"/>
  <c r="W4" i="10"/>
  <c r="Z3" i="10"/>
  <c r="Y3" i="10"/>
  <c r="X3" i="10"/>
  <c r="S3" i="10"/>
  <c r="W3" i="10"/>
  <c r="AB3" i="10"/>
  <c r="Z2" i="10"/>
  <c r="Y2" i="10"/>
  <c r="S2" i="10"/>
  <c r="X2" i="10"/>
  <c r="W2" i="10"/>
  <c r="K52" i="9"/>
  <c r="I52" i="9"/>
  <c r="E20" i="6"/>
  <c r="Z51" i="9"/>
  <c r="Y51" i="9"/>
  <c r="X51" i="9"/>
  <c r="W51" i="9"/>
  <c r="AC51" i="9"/>
  <c r="Z50" i="9"/>
  <c r="Y50" i="9"/>
  <c r="X50" i="9"/>
  <c r="W50" i="9"/>
  <c r="AC50" i="9"/>
  <c r="Z49" i="9"/>
  <c r="Y49" i="9"/>
  <c r="X49" i="9"/>
  <c r="S49" i="9"/>
  <c r="I11" i="23"/>
  <c r="W49" i="9"/>
  <c r="AC49" i="9"/>
  <c r="Z48" i="9"/>
  <c r="Y48" i="9"/>
  <c r="X48" i="9"/>
  <c r="S48" i="9"/>
  <c r="J48" i="9"/>
  <c r="I10" i="23"/>
  <c r="W48" i="9"/>
  <c r="AC48" i="9"/>
  <c r="Z47" i="9"/>
  <c r="Y47" i="9"/>
  <c r="X47" i="9"/>
  <c r="W47" i="9"/>
  <c r="AC47" i="9"/>
  <c r="Z46" i="9"/>
  <c r="Y46" i="9"/>
  <c r="X46" i="9"/>
  <c r="S46" i="9"/>
  <c r="W46" i="9"/>
  <c r="AB46" i="9"/>
  <c r="AC46" i="9"/>
  <c r="Z45" i="9"/>
  <c r="Y45" i="9"/>
  <c r="X45" i="9"/>
  <c r="W45" i="9"/>
  <c r="AB45" i="9"/>
  <c r="Z44" i="9"/>
  <c r="Y44" i="9"/>
  <c r="X44" i="9"/>
  <c r="S44" i="9"/>
  <c r="W44" i="9"/>
  <c r="AC44" i="9"/>
  <c r="Z43" i="9"/>
  <c r="Y43" i="9"/>
  <c r="X43" i="9"/>
  <c r="S43" i="9"/>
  <c r="W43" i="9"/>
  <c r="AC43" i="9"/>
  <c r="AB43" i="9"/>
  <c r="Z42" i="9"/>
  <c r="Y42" i="9"/>
  <c r="X42" i="9"/>
  <c r="W42" i="9"/>
  <c r="AB42" i="9"/>
  <c r="AC42" i="9"/>
  <c r="Z41" i="9"/>
  <c r="Y41" i="9"/>
  <c r="X41" i="9"/>
  <c r="W41" i="9"/>
  <c r="AB41" i="9"/>
  <c r="Z40" i="9"/>
  <c r="Y40" i="9"/>
  <c r="X40" i="9"/>
  <c r="S40" i="9"/>
  <c r="W40" i="9"/>
  <c r="AB40" i="9"/>
  <c r="AC40" i="9"/>
  <c r="Z39" i="9"/>
  <c r="Y39" i="9"/>
  <c r="X39" i="9"/>
  <c r="S39" i="9"/>
  <c r="J39" i="9"/>
  <c r="G11" i="23"/>
  <c r="W39" i="9"/>
  <c r="AC39" i="9"/>
  <c r="AB39" i="9"/>
  <c r="Z38" i="9"/>
  <c r="Y38" i="9"/>
  <c r="X38" i="9"/>
  <c r="S38" i="9"/>
  <c r="W38" i="9"/>
  <c r="AC38" i="9"/>
  <c r="Z37" i="9"/>
  <c r="Y37" i="9"/>
  <c r="X37" i="9"/>
  <c r="W37" i="9"/>
  <c r="AB37" i="9"/>
  <c r="Z36" i="9"/>
  <c r="Y36" i="9"/>
  <c r="X36" i="9"/>
  <c r="S36" i="9"/>
  <c r="W36" i="9"/>
  <c r="AC36" i="9"/>
  <c r="Z35" i="9"/>
  <c r="Y35" i="9"/>
  <c r="X35" i="9"/>
  <c r="J35" i="9"/>
  <c r="G7" i="23"/>
  <c r="W35" i="9"/>
  <c r="AC35" i="9"/>
  <c r="AB35" i="9"/>
  <c r="Z34" i="9"/>
  <c r="Y34" i="9"/>
  <c r="S34" i="9"/>
  <c r="X34" i="9"/>
  <c r="W34" i="9"/>
  <c r="AC34" i="9"/>
  <c r="Z33" i="9"/>
  <c r="Y33" i="9"/>
  <c r="X33" i="9"/>
  <c r="J33" i="9"/>
  <c r="G5" i="23"/>
  <c r="W33" i="9"/>
  <c r="AC33" i="9"/>
  <c r="Z32" i="9"/>
  <c r="Y32" i="9"/>
  <c r="X32" i="9"/>
  <c r="S32" i="9"/>
  <c r="W32" i="9"/>
  <c r="AB32" i="9"/>
  <c r="AC32" i="9"/>
  <c r="Z31" i="9"/>
  <c r="Y31" i="9"/>
  <c r="X31" i="9"/>
  <c r="W31" i="9"/>
  <c r="AC31" i="9"/>
  <c r="AB31" i="9"/>
  <c r="Z30" i="9"/>
  <c r="Y30" i="9"/>
  <c r="X30" i="9"/>
  <c r="W30" i="9"/>
  <c r="AB30" i="9"/>
  <c r="Z29" i="9"/>
  <c r="Y29" i="9"/>
  <c r="S29" i="9"/>
  <c r="X29" i="9"/>
  <c r="W29" i="9"/>
  <c r="AC29" i="9"/>
  <c r="AB29" i="9"/>
  <c r="Z28" i="9"/>
  <c r="Y28" i="9"/>
  <c r="X28" i="9"/>
  <c r="W28" i="9"/>
  <c r="AC28" i="9"/>
  <c r="Z27" i="9"/>
  <c r="Y27" i="9"/>
  <c r="X27" i="9"/>
  <c r="S27" i="9"/>
  <c r="W27" i="9"/>
  <c r="Z26" i="9"/>
  <c r="Y26" i="9"/>
  <c r="S26" i="9"/>
  <c r="X26" i="9"/>
  <c r="W26" i="9"/>
  <c r="AC26" i="9"/>
  <c r="Z25" i="9"/>
  <c r="Y25" i="9"/>
  <c r="X25" i="9"/>
  <c r="W25" i="9"/>
  <c r="Z24" i="9"/>
  <c r="Y24" i="9"/>
  <c r="X24" i="9"/>
  <c r="W24" i="9"/>
  <c r="AB24" i="9"/>
  <c r="Z23" i="9"/>
  <c r="Y23" i="9"/>
  <c r="X23" i="9"/>
  <c r="S23" i="9"/>
  <c r="W23" i="9"/>
  <c r="AB23" i="9"/>
  <c r="AC23" i="9"/>
  <c r="Z22" i="9"/>
  <c r="Y22" i="9"/>
  <c r="X22" i="9"/>
  <c r="S22" i="9"/>
  <c r="W22" i="9"/>
  <c r="Z21" i="9"/>
  <c r="Y21" i="9"/>
  <c r="X21" i="9"/>
  <c r="W21" i="9"/>
  <c r="Z20" i="9"/>
  <c r="Y20" i="9"/>
  <c r="X20" i="9"/>
  <c r="W20" i="9"/>
  <c r="AC20" i="9"/>
  <c r="Z19" i="9"/>
  <c r="Y19" i="9"/>
  <c r="J19" i="9"/>
  <c r="C11" i="23"/>
  <c r="X19" i="9"/>
  <c r="S19" i="9"/>
  <c r="W19" i="9"/>
  <c r="AB19" i="9"/>
  <c r="AC19" i="9"/>
  <c r="Z18" i="9"/>
  <c r="Y18" i="9"/>
  <c r="X18" i="9"/>
  <c r="S18" i="9"/>
  <c r="W18" i="9"/>
  <c r="Z17" i="9"/>
  <c r="Y17" i="9"/>
  <c r="X17" i="9"/>
  <c r="W17" i="9"/>
  <c r="AC17" i="9"/>
  <c r="AB17" i="9"/>
  <c r="Z16" i="9"/>
  <c r="Y16" i="9"/>
  <c r="X16" i="9"/>
  <c r="S16" i="9"/>
  <c r="W16" i="9"/>
  <c r="Z15" i="9"/>
  <c r="Y15" i="9"/>
  <c r="C7" i="23"/>
  <c r="X15" i="9"/>
  <c r="S15" i="9"/>
  <c r="W15" i="9"/>
  <c r="AB15" i="9"/>
  <c r="Z14" i="9"/>
  <c r="Y14" i="9"/>
  <c r="X14" i="9"/>
  <c r="W14" i="9"/>
  <c r="AC14" i="9"/>
  <c r="Z13" i="9"/>
  <c r="Y13" i="9"/>
  <c r="X13" i="9"/>
  <c r="W13" i="9"/>
  <c r="AC13" i="9"/>
  <c r="Z12" i="9"/>
  <c r="Y12" i="9"/>
  <c r="X12" i="9"/>
  <c r="J12" i="9"/>
  <c r="C4" i="23"/>
  <c r="W12" i="9"/>
  <c r="AB12" i="9"/>
  <c r="Z11" i="9"/>
  <c r="Y11" i="9"/>
  <c r="X11" i="9"/>
  <c r="S11" i="9"/>
  <c r="J11" i="9"/>
  <c r="A13" i="23"/>
  <c r="W11" i="9"/>
  <c r="AC11" i="9"/>
  <c r="AB11" i="9"/>
  <c r="Z10" i="9"/>
  <c r="Y10" i="9"/>
  <c r="X10" i="9"/>
  <c r="S10" i="9"/>
  <c r="W10" i="9"/>
  <c r="AC10" i="9"/>
  <c r="Z9" i="9"/>
  <c r="Y9" i="9"/>
  <c r="X9" i="9"/>
  <c r="S9" i="9"/>
  <c r="W9" i="9"/>
  <c r="AC9" i="9"/>
  <c r="Z8" i="9"/>
  <c r="Y8" i="9"/>
  <c r="X8" i="9"/>
  <c r="S8" i="9"/>
  <c r="W8" i="9"/>
  <c r="Z7" i="9"/>
  <c r="Y7" i="9"/>
  <c r="X7" i="9"/>
  <c r="S7" i="9"/>
  <c r="W7" i="9"/>
  <c r="AB7" i="9"/>
  <c r="AC7" i="9"/>
  <c r="Z6" i="9"/>
  <c r="Y6" i="9"/>
  <c r="X6" i="9"/>
  <c r="S6" i="9"/>
  <c r="W6" i="9"/>
  <c r="AC6" i="9"/>
  <c r="Z5" i="9"/>
  <c r="Y5" i="9"/>
  <c r="X5" i="9"/>
  <c r="W5" i="9"/>
  <c r="AC5" i="9"/>
  <c r="Z4" i="9"/>
  <c r="Y4" i="9"/>
  <c r="X4" i="9"/>
  <c r="S4" i="9"/>
  <c r="W4" i="9"/>
  <c r="AB4" i="9"/>
  <c r="Z3" i="9"/>
  <c r="Y3" i="9"/>
  <c r="X3" i="9"/>
  <c r="S3" i="9"/>
  <c r="J3" i="9"/>
  <c r="A5" i="23"/>
  <c r="W3" i="9"/>
  <c r="Z2" i="9"/>
  <c r="Y2" i="9"/>
  <c r="S2" i="9"/>
  <c r="X2" i="9"/>
  <c r="W2" i="9"/>
  <c r="AB2" i="9"/>
  <c r="AC2" i="9"/>
  <c r="H11" i="4"/>
  <c r="H22" i="4"/>
  <c r="H4" i="4"/>
  <c r="H23" i="4"/>
  <c r="H21" i="4"/>
  <c r="H9" i="4"/>
  <c r="H14" i="4"/>
  <c r="H6" i="4"/>
  <c r="H8" i="4"/>
  <c r="H16" i="4"/>
  <c r="H7" i="4"/>
  <c r="H2" i="4"/>
  <c r="H18" i="4"/>
  <c r="H3" i="4"/>
  <c r="H5" i="4"/>
  <c r="H13" i="4"/>
  <c r="H20" i="4"/>
  <c r="H15" i="4"/>
  <c r="H12" i="4"/>
  <c r="H17" i="4"/>
  <c r="H19" i="4"/>
  <c r="H10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" i="5"/>
  <c r="H6" i="5"/>
  <c r="H15" i="5"/>
  <c r="H7" i="5"/>
  <c r="H3" i="5"/>
  <c r="H4" i="5"/>
  <c r="H2" i="5"/>
  <c r="H12" i="5"/>
  <c r="H10" i="5"/>
  <c r="H16" i="5"/>
  <c r="H14" i="5"/>
  <c r="H8" i="5"/>
  <c r="H9" i="5"/>
  <c r="H17" i="5"/>
  <c r="H13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11" i="5"/>
  <c r="H51" i="4"/>
  <c r="H5" i="3"/>
  <c r="H9" i="3"/>
  <c r="H15" i="3"/>
  <c r="H13" i="3"/>
  <c r="H6" i="3"/>
  <c r="H12" i="3"/>
  <c r="H4" i="3"/>
  <c r="H8" i="3"/>
  <c r="H16" i="3"/>
  <c r="H14" i="3"/>
  <c r="H7" i="3"/>
  <c r="H3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12" i="2"/>
  <c r="H13" i="2"/>
  <c r="H8" i="2"/>
  <c r="H6" i="2"/>
  <c r="H10" i="2"/>
  <c r="H7" i="2"/>
  <c r="H14" i="2"/>
  <c r="H16" i="2"/>
  <c r="H18" i="2"/>
  <c r="H2" i="2"/>
  <c r="H4" i="2"/>
  <c r="H20" i="2"/>
  <c r="H24" i="2"/>
  <c r="H9" i="2"/>
  <c r="H5" i="2"/>
  <c r="H21" i="2"/>
  <c r="H15" i="2"/>
  <c r="H11" i="2"/>
  <c r="H3" i="2"/>
  <c r="H25" i="2"/>
  <c r="H22" i="2"/>
  <c r="H23" i="2"/>
  <c r="H26" i="2"/>
  <c r="H17" i="2"/>
  <c r="H27" i="2"/>
  <c r="H28" i="2"/>
  <c r="H29" i="2"/>
  <c r="H30" i="2"/>
  <c r="H31" i="2"/>
  <c r="H2" i="3"/>
  <c r="H19" i="2"/>
  <c r="W2" i="2"/>
  <c r="V2" i="2"/>
  <c r="U2" i="1"/>
  <c r="AA2" i="1"/>
  <c r="V2" i="1"/>
  <c r="W2" i="1"/>
  <c r="X2" i="1"/>
  <c r="U3" i="1"/>
  <c r="Z3" i="1"/>
  <c r="AA3" i="1"/>
  <c r="V3" i="1"/>
  <c r="W3" i="1"/>
  <c r="X3" i="1"/>
  <c r="U4" i="1"/>
  <c r="Z4" i="1"/>
  <c r="AA4" i="1"/>
  <c r="V4" i="1"/>
  <c r="W4" i="1"/>
  <c r="X4" i="1"/>
  <c r="U5" i="1"/>
  <c r="V5" i="1"/>
  <c r="W5" i="1"/>
  <c r="X5" i="1"/>
  <c r="U6" i="1"/>
  <c r="AA6" i="1"/>
  <c r="V6" i="1"/>
  <c r="Z6" i="1"/>
  <c r="W6" i="1"/>
  <c r="Q6" i="1"/>
  <c r="X6" i="1"/>
  <c r="U7" i="1"/>
  <c r="AA7" i="1"/>
  <c r="V7" i="1"/>
  <c r="W7" i="1"/>
  <c r="X7" i="1"/>
  <c r="U8" i="1"/>
  <c r="AA8" i="1"/>
  <c r="V8" i="1"/>
  <c r="W8" i="1"/>
  <c r="X8" i="1"/>
  <c r="U9" i="1"/>
  <c r="Z9" i="1"/>
  <c r="V9" i="1"/>
  <c r="W9" i="1"/>
  <c r="AA9" i="1"/>
  <c r="Q9" i="1"/>
  <c r="X9" i="1"/>
  <c r="U10" i="1"/>
  <c r="AA10" i="1"/>
  <c r="V10" i="1"/>
  <c r="Z10" i="1"/>
  <c r="W10" i="1"/>
  <c r="Q10" i="1"/>
  <c r="X10" i="1"/>
  <c r="U11" i="1"/>
  <c r="Z11" i="1"/>
  <c r="AA11" i="1"/>
  <c r="V11" i="1"/>
  <c r="W11" i="1"/>
  <c r="Q11" i="1"/>
  <c r="X11" i="1"/>
  <c r="U12" i="1"/>
  <c r="Z12" i="1"/>
  <c r="V12" i="1"/>
  <c r="W12" i="1"/>
  <c r="X12" i="1"/>
  <c r="U13" i="1"/>
  <c r="Z13" i="1"/>
  <c r="V13" i="1"/>
  <c r="W13" i="1"/>
  <c r="X13" i="1"/>
  <c r="U14" i="1"/>
  <c r="AA14" i="1"/>
  <c r="V14" i="1"/>
  <c r="W14" i="1"/>
  <c r="X14" i="1"/>
  <c r="U15" i="1"/>
  <c r="Z15" i="1"/>
  <c r="V15" i="1"/>
  <c r="W15" i="1"/>
  <c r="X15" i="1"/>
  <c r="U16" i="1"/>
  <c r="AA16" i="1"/>
  <c r="V16" i="1"/>
  <c r="W16" i="1"/>
  <c r="X16" i="1"/>
  <c r="U17" i="1"/>
  <c r="AA17" i="1"/>
  <c r="V17" i="1"/>
  <c r="W17" i="1"/>
  <c r="X17" i="1"/>
  <c r="U18" i="1"/>
  <c r="AA18" i="1"/>
  <c r="V18" i="1"/>
  <c r="W18" i="1"/>
  <c r="X18" i="1"/>
  <c r="U19" i="1"/>
  <c r="AA19" i="1"/>
  <c r="V19" i="1"/>
  <c r="W19" i="1"/>
  <c r="X19" i="1"/>
  <c r="U20" i="1"/>
  <c r="AA20" i="1"/>
  <c r="V20" i="1"/>
  <c r="W20" i="1"/>
  <c r="X20" i="1"/>
  <c r="U21" i="1"/>
  <c r="Z21" i="1"/>
  <c r="V21" i="1"/>
  <c r="W21" i="1"/>
  <c r="X21" i="1"/>
  <c r="U22" i="1"/>
  <c r="AA22" i="1"/>
  <c r="V22" i="1"/>
  <c r="W22" i="1"/>
  <c r="X22" i="1"/>
  <c r="U23" i="1"/>
  <c r="AA23" i="1"/>
  <c r="V23" i="1"/>
  <c r="Z23" i="1"/>
  <c r="W23" i="1"/>
  <c r="Q23" i="1"/>
  <c r="X23" i="1"/>
  <c r="U24" i="1"/>
  <c r="Z24" i="1"/>
  <c r="V24" i="1"/>
  <c r="W24" i="1"/>
  <c r="X24" i="1"/>
  <c r="U25" i="1"/>
  <c r="AA25" i="1"/>
  <c r="V25" i="1"/>
  <c r="W25" i="1"/>
  <c r="X25" i="1"/>
  <c r="U26" i="1"/>
  <c r="AA26" i="1"/>
  <c r="V26" i="1"/>
  <c r="W26" i="1"/>
  <c r="X26" i="1"/>
  <c r="U27" i="1"/>
  <c r="V27" i="1"/>
  <c r="W27" i="1"/>
  <c r="X27" i="1"/>
  <c r="U28" i="1"/>
  <c r="Z28" i="1"/>
  <c r="V28" i="1"/>
  <c r="W28" i="1"/>
  <c r="Q28" i="1"/>
  <c r="AA28" i="1"/>
  <c r="X28" i="1"/>
  <c r="U29" i="1"/>
  <c r="Z29" i="1"/>
  <c r="AA29" i="1"/>
  <c r="V29" i="1"/>
  <c r="W29" i="1"/>
  <c r="Q29" i="1"/>
  <c r="X29" i="1"/>
  <c r="U30" i="1"/>
  <c r="AA30" i="1"/>
  <c r="V30" i="1"/>
  <c r="W30" i="1"/>
  <c r="X30" i="1"/>
  <c r="U31" i="1"/>
  <c r="V31" i="1"/>
  <c r="W31" i="1"/>
  <c r="X31" i="1"/>
  <c r="H52" i="1"/>
  <c r="E15" i="6"/>
  <c r="X2" i="2"/>
  <c r="Y2" i="2"/>
  <c r="V3" i="2"/>
  <c r="AB3" i="2"/>
  <c r="W3" i="2"/>
  <c r="X3" i="2"/>
  <c r="Y3" i="2"/>
  <c r="V4" i="2"/>
  <c r="W4" i="2"/>
  <c r="X4" i="2"/>
  <c r="Y4" i="2"/>
  <c r="V5" i="2"/>
  <c r="AB5" i="2"/>
  <c r="W5" i="2"/>
  <c r="X5" i="2"/>
  <c r="Y5" i="2"/>
  <c r="V6" i="2"/>
  <c r="AB6" i="2"/>
  <c r="AA6" i="2"/>
  <c r="W6" i="2"/>
  <c r="X6" i="2"/>
  <c r="Y6" i="2"/>
  <c r="V7" i="2"/>
  <c r="AA7" i="2"/>
  <c r="W7" i="2"/>
  <c r="X7" i="2"/>
  <c r="Y7" i="2"/>
  <c r="V8" i="2"/>
  <c r="AA8" i="2"/>
  <c r="R8" i="2"/>
  <c r="AB8" i="2"/>
  <c r="W8" i="2"/>
  <c r="X8" i="2"/>
  <c r="Y8" i="2"/>
  <c r="V9" i="2"/>
  <c r="AB9" i="2"/>
  <c r="AA9" i="2"/>
  <c r="W9" i="2"/>
  <c r="X9" i="2"/>
  <c r="Y9" i="2"/>
  <c r="V10" i="2"/>
  <c r="AA10" i="2"/>
  <c r="W10" i="2"/>
  <c r="X10" i="2"/>
  <c r="R10" i="2"/>
  <c r="Y10" i="2"/>
  <c r="V11" i="2"/>
  <c r="W11" i="2"/>
  <c r="X11" i="2"/>
  <c r="Y11" i="2"/>
  <c r="V12" i="2"/>
  <c r="AA12" i="2"/>
  <c r="AB12" i="2"/>
  <c r="W12" i="2"/>
  <c r="X12" i="2"/>
  <c r="R12" i="2"/>
  <c r="Y12" i="2"/>
  <c r="V13" i="2"/>
  <c r="W13" i="2"/>
  <c r="X13" i="2"/>
  <c r="Y13" i="2"/>
  <c r="V14" i="2"/>
  <c r="AB14" i="2"/>
  <c r="W14" i="2"/>
  <c r="X14" i="2"/>
  <c r="Y14" i="2"/>
  <c r="V15" i="2"/>
  <c r="AB15" i="2"/>
  <c r="W15" i="2"/>
  <c r="X15" i="2"/>
  <c r="Y15" i="2"/>
  <c r="V16" i="2"/>
  <c r="AB16" i="2"/>
  <c r="W16" i="2"/>
  <c r="X16" i="2"/>
  <c r="Y16" i="2"/>
  <c r="V17" i="2"/>
  <c r="AB17" i="2"/>
  <c r="W17" i="2"/>
  <c r="X17" i="2"/>
  <c r="Y17" i="2"/>
  <c r="V18" i="2"/>
  <c r="W18" i="2"/>
  <c r="X18" i="2"/>
  <c r="Y18" i="2"/>
  <c r="V19" i="2"/>
  <c r="AB19" i="2"/>
  <c r="W19" i="2"/>
  <c r="X19" i="2"/>
  <c r="Y19" i="2"/>
  <c r="V20" i="2"/>
  <c r="W20" i="2"/>
  <c r="X20" i="2"/>
  <c r="Y20" i="2"/>
  <c r="V21" i="2"/>
  <c r="W21" i="2"/>
  <c r="X21" i="2"/>
  <c r="Y21" i="2"/>
  <c r="V22" i="2"/>
  <c r="W22" i="2"/>
  <c r="X22" i="2"/>
  <c r="Y22" i="2"/>
  <c r="V23" i="2"/>
  <c r="AA23" i="2"/>
  <c r="W23" i="2"/>
  <c r="X23" i="2"/>
  <c r="Y23" i="2"/>
  <c r="V24" i="2"/>
  <c r="AA24" i="2"/>
  <c r="AB24" i="2"/>
  <c r="W24" i="2"/>
  <c r="X24" i="2"/>
  <c r="Y24" i="2"/>
  <c r="V25" i="2"/>
  <c r="AB25" i="2"/>
  <c r="AA25" i="2"/>
  <c r="W25" i="2"/>
  <c r="X25" i="2"/>
  <c r="Y25" i="2"/>
  <c r="V26" i="2"/>
  <c r="AA26" i="2"/>
  <c r="AB26" i="2"/>
  <c r="W26" i="2"/>
  <c r="R26" i="2"/>
  <c r="X26" i="2"/>
  <c r="Y26" i="2"/>
  <c r="V27" i="2"/>
  <c r="W27" i="2"/>
  <c r="X27" i="2"/>
  <c r="Y27" i="2"/>
  <c r="V28" i="2"/>
  <c r="AA28" i="2"/>
  <c r="W28" i="2"/>
  <c r="X28" i="2"/>
  <c r="Y28" i="2"/>
  <c r="V29" i="2"/>
  <c r="W29" i="2"/>
  <c r="X29" i="2"/>
  <c r="Y29" i="2"/>
  <c r="V30" i="2"/>
  <c r="AB30" i="2"/>
  <c r="W30" i="2"/>
  <c r="X30" i="2"/>
  <c r="Y30" i="2"/>
  <c r="V31" i="2"/>
  <c r="W31" i="2"/>
  <c r="X31" i="2"/>
  <c r="Y31" i="2"/>
  <c r="I52" i="2"/>
  <c r="E16" i="6"/>
  <c r="I52" i="3"/>
  <c r="E17" i="6"/>
  <c r="W2" i="4"/>
  <c r="AC2" i="4"/>
  <c r="X2" i="4"/>
  <c r="S2" i="4"/>
  <c r="Y2" i="4"/>
  <c r="Z2" i="4"/>
  <c r="W3" i="4"/>
  <c r="AB3" i="4"/>
  <c r="AC3" i="4"/>
  <c r="X3" i="4"/>
  <c r="Y3" i="4"/>
  <c r="S3" i="4"/>
  <c r="Z3" i="4"/>
  <c r="W4" i="4"/>
  <c r="X4" i="4"/>
  <c r="S4" i="4"/>
  <c r="Y4" i="4"/>
  <c r="Z4" i="4"/>
  <c r="W5" i="4"/>
  <c r="AC5" i="4"/>
  <c r="X5" i="4"/>
  <c r="Y5" i="4"/>
  <c r="Z5" i="4"/>
  <c r="W6" i="4"/>
  <c r="AB6" i="4"/>
  <c r="AC6" i="4"/>
  <c r="X6" i="4"/>
  <c r="Y6" i="4"/>
  <c r="Z6" i="4"/>
  <c r="W7" i="4"/>
  <c r="AB7" i="4"/>
  <c r="AC7" i="4"/>
  <c r="X7" i="4"/>
  <c r="Y7" i="4"/>
  <c r="Z7" i="4"/>
  <c r="W8" i="4"/>
  <c r="AB8" i="4"/>
  <c r="X8" i="4"/>
  <c r="Y8" i="4"/>
  <c r="Z8" i="4"/>
  <c r="W9" i="4"/>
  <c r="AC9" i="4"/>
  <c r="X9" i="4"/>
  <c r="Y9" i="4"/>
  <c r="Z9" i="4"/>
  <c r="W10" i="4"/>
  <c r="AC10" i="4"/>
  <c r="X10" i="4"/>
  <c r="Y10" i="4"/>
  <c r="S10" i="4"/>
  <c r="Z10" i="4"/>
  <c r="W11" i="4"/>
  <c r="X11" i="4"/>
  <c r="J11" i="4"/>
  <c r="A13" i="21"/>
  <c r="Y11" i="4"/>
  <c r="Z11" i="4"/>
  <c r="W12" i="4"/>
  <c r="X12" i="4"/>
  <c r="Y12" i="4"/>
  <c r="S12" i="4"/>
  <c r="Z12" i="4"/>
  <c r="W13" i="4"/>
  <c r="AC13" i="4"/>
  <c r="X13" i="4"/>
  <c r="Y13" i="4"/>
  <c r="S13" i="4"/>
  <c r="Z13" i="4"/>
  <c r="W14" i="4"/>
  <c r="AB14" i="4"/>
  <c r="AC14" i="4"/>
  <c r="X14" i="4"/>
  <c r="S14" i="4"/>
  <c r="Y14" i="4"/>
  <c r="Z14" i="4"/>
  <c r="W15" i="4"/>
  <c r="AB15" i="4"/>
  <c r="AC15" i="4"/>
  <c r="X15" i="4"/>
  <c r="Y15" i="4"/>
  <c r="Z15" i="4"/>
  <c r="W16" i="4"/>
  <c r="AC16" i="4"/>
  <c r="AB16" i="4"/>
  <c r="X16" i="4"/>
  <c r="Y16" i="4"/>
  <c r="Z16" i="4"/>
  <c r="W17" i="4"/>
  <c r="AC17" i="4"/>
  <c r="X17" i="4"/>
  <c r="Y17" i="4"/>
  <c r="S17" i="4"/>
  <c r="Z17" i="4"/>
  <c r="W18" i="4"/>
  <c r="X18" i="4"/>
  <c r="Y18" i="4"/>
  <c r="Z18" i="4"/>
  <c r="W19" i="4"/>
  <c r="AC19" i="4"/>
  <c r="X19" i="4"/>
  <c r="Y19" i="4"/>
  <c r="Z19" i="4"/>
  <c r="W20" i="4"/>
  <c r="X20" i="4"/>
  <c r="Y20" i="4"/>
  <c r="S20" i="4"/>
  <c r="Z20" i="4"/>
  <c r="W21" i="4"/>
  <c r="AB21" i="4"/>
  <c r="AC21" i="4"/>
  <c r="X21" i="4"/>
  <c r="Y21" i="4"/>
  <c r="S21" i="4"/>
  <c r="Z21" i="4"/>
  <c r="W22" i="4"/>
  <c r="AB22" i="4"/>
  <c r="AC22" i="4"/>
  <c r="X22" i="4"/>
  <c r="Y22" i="4"/>
  <c r="Z22" i="4"/>
  <c r="W23" i="4"/>
  <c r="AC23" i="4"/>
  <c r="X23" i="4"/>
  <c r="Y23" i="4"/>
  <c r="Z23" i="4"/>
  <c r="W24" i="4"/>
  <c r="X24" i="4"/>
  <c r="Y24" i="4"/>
  <c r="S24" i="4"/>
  <c r="Z24" i="4"/>
  <c r="W25" i="4"/>
  <c r="AB25" i="4"/>
  <c r="X25" i="4"/>
  <c r="Y25" i="4"/>
  <c r="S25" i="4"/>
  <c r="Z25" i="4"/>
  <c r="W26" i="4"/>
  <c r="AC26" i="4"/>
  <c r="X26" i="4"/>
  <c r="S26" i="4"/>
  <c r="Y26" i="4"/>
  <c r="Z26" i="4"/>
  <c r="W27" i="4"/>
  <c r="AC27" i="4"/>
  <c r="X27" i="4"/>
  <c r="Y27" i="4"/>
  <c r="Z27" i="4"/>
  <c r="W28" i="4"/>
  <c r="X28" i="4"/>
  <c r="J28" i="4"/>
  <c r="E10" i="21"/>
  <c r="Y28" i="4"/>
  <c r="Z28" i="4"/>
  <c r="W29" i="4"/>
  <c r="AB29" i="4"/>
  <c r="X29" i="4"/>
  <c r="Y29" i="4"/>
  <c r="Z29" i="4"/>
  <c r="W30" i="4"/>
  <c r="AB30" i="4"/>
  <c r="X30" i="4"/>
  <c r="Y30" i="4"/>
  <c r="S30" i="4"/>
  <c r="Z30" i="4"/>
  <c r="W31" i="4"/>
  <c r="AC31" i="4"/>
  <c r="X31" i="4"/>
  <c r="Y31" i="4"/>
  <c r="Z31" i="4"/>
  <c r="W32" i="4"/>
  <c r="AB32" i="4"/>
  <c r="AC32" i="4"/>
  <c r="X32" i="4"/>
  <c r="Y32" i="4"/>
  <c r="Z32" i="4"/>
  <c r="W33" i="4"/>
  <c r="AC33" i="4"/>
  <c r="X33" i="4"/>
  <c r="Y33" i="4"/>
  <c r="J33" i="4"/>
  <c r="G5" i="21"/>
  <c r="Z33" i="4"/>
  <c r="W34" i="4"/>
  <c r="AC34" i="4"/>
  <c r="X34" i="4"/>
  <c r="Y34" i="4"/>
  <c r="Z34" i="4"/>
  <c r="W35" i="4"/>
  <c r="AC35" i="4"/>
  <c r="AB35" i="4"/>
  <c r="X35" i="4"/>
  <c r="Y35" i="4"/>
  <c r="Z35" i="4"/>
  <c r="W36" i="4"/>
  <c r="X36" i="4"/>
  <c r="S36" i="4"/>
  <c r="Y36" i="4"/>
  <c r="Z36" i="4"/>
  <c r="W37" i="4"/>
  <c r="AC37" i="4"/>
  <c r="X37" i="4"/>
  <c r="Y37" i="4"/>
  <c r="S37" i="4"/>
  <c r="G9" i="21"/>
  <c r="Z37" i="4"/>
  <c r="W38" i="4"/>
  <c r="AB38" i="4"/>
  <c r="X38" i="4"/>
  <c r="Y38" i="4"/>
  <c r="Z38" i="4"/>
  <c r="W39" i="4"/>
  <c r="AC39" i="4"/>
  <c r="AB39" i="4"/>
  <c r="X39" i="4"/>
  <c r="Y39" i="4"/>
  <c r="G11" i="21"/>
  <c r="Z39" i="4"/>
  <c r="W40" i="4"/>
  <c r="AC40" i="4"/>
  <c r="X40" i="4"/>
  <c r="S40" i="4"/>
  <c r="Y40" i="4"/>
  <c r="Z40" i="4"/>
  <c r="W41" i="4"/>
  <c r="AC41" i="4"/>
  <c r="AB41" i="4"/>
  <c r="X41" i="4"/>
  <c r="Y41" i="4"/>
  <c r="Z41" i="4"/>
  <c r="W42" i="4"/>
  <c r="X42" i="4"/>
  <c r="Y42" i="4"/>
  <c r="Z42" i="4"/>
  <c r="W43" i="4"/>
  <c r="AB43" i="4"/>
  <c r="X43" i="4"/>
  <c r="Y43" i="4"/>
  <c r="S43" i="4"/>
  <c r="J43" i="4"/>
  <c r="I5" i="21"/>
  <c r="Z43" i="4"/>
  <c r="W44" i="4"/>
  <c r="AC44" i="4"/>
  <c r="X44" i="4"/>
  <c r="Y44" i="4"/>
  <c r="Z44" i="4"/>
  <c r="W45" i="4"/>
  <c r="X45" i="4"/>
  <c r="Y45" i="4"/>
  <c r="Z45" i="4"/>
  <c r="W46" i="4"/>
  <c r="AC46" i="4"/>
  <c r="AB46" i="4"/>
  <c r="X46" i="4"/>
  <c r="Y46" i="4"/>
  <c r="Z46" i="4"/>
  <c r="W47" i="4"/>
  <c r="AC47" i="4"/>
  <c r="AB47" i="4"/>
  <c r="X47" i="4"/>
  <c r="Y47" i="4"/>
  <c r="Z47" i="4"/>
  <c r="W48" i="4"/>
  <c r="AB48" i="4"/>
  <c r="X48" i="4"/>
  <c r="Y48" i="4"/>
  <c r="Z48" i="4"/>
  <c r="W49" i="4"/>
  <c r="AB49" i="4"/>
  <c r="X49" i="4"/>
  <c r="Y49" i="4"/>
  <c r="Z49" i="4"/>
  <c r="W50" i="4"/>
  <c r="AC50" i="4"/>
  <c r="AB50" i="4"/>
  <c r="X50" i="4"/>
  <c r="Y50" i="4"/>
  <c r="S50" i="4"/>
  <c r="Z50" i="4"/>
  <c r="W51" i="4"/>
  <c r="X51" i="4"/>
  <c r="Y51" i="4"/>
  <c r="S51" i="4"/>
  <c r="I13" i="21"/>
  <c r="Z51" i="4"/>
  <c r="I52" i="4"/>
  <c r="E18" i="6"/>
  <c r="W2" i="5"/>
  <c r="AB2" i="5"/>
  <c r="X2" i="5"/>
  <c r="Y2" i="5"/>
  <c r="Z2" i="5"/>
  <c r="W3" i="5"/>
  <c r="AB3" i="5"/>
  <c r="X3" i="5"/>
  <c r="S3" i="5"/>
  <c r="Y3" i="5"/>
  <c r="Z3" i="5"/>
  <c r="W4" i="5"/>
  <c r="AB4" i="5"/>
  <c r="X4" i="5"/>
  <c r="Y4" i="5"/>
  <c r="Z4" i="5"/>
  <c r="W5" i="5"/>
  <c r="AB5" i="5"/>
  <c r="AC5" i="5"/>
  <c r="X5" i="5"/>
  <c r="S5" i="5"/>
  <c r="Y5" i="5"/>
  <c r="Z5" i="5"/>
  <c r="W6" i="5"/>
  <c r="AC6" i="5"/>
  <c r="X6" i="5"/>
  <c r="S6" i="5"/>
  <c r="Y6" i="5"/>
  <c r="Z6" i="5"/>
  <c r="W7" i="5"/>
  <c r="AC7" i="5"/>
  <c r="AB7" i="5"/>
  <c r="X7" i="5"/>
  <c r="S7" i="5"/>
  <c r="Y7" i="5"/>
  <c r="Z7" i="5"/>
  <c r="W8" i="5"/>
  <c r="X8" i="5"/>
  <c r="Y8" i="5"/>
  <c r="Z8" i="5"/>
  <c r="W9" i="5"/>
  <c r="AB9" i="5"/>
  <c r="X9" i="5"/>
  <c r="Y9" i="5"/>
  <c r="Z9" i="5"/>
  <c r="W10" i="5"/>
  <c r="AB10" i="5"/>
  <c r="X10" i="5"/>
  <c r="Y10" i="5"/>
  <c r="Z10" i="5"/>
  <c r="W11" i="5"/>
  <c r="AB11" i="5"/>
  <c r="X11" i="5"/>
  <c r="Y11" i="5"/>
  <c r="Z11" i="5"/>
  <c r="W12" i="5"/>
  <c r="AB12" i="5"/>
  <c r="X12" i="5"/>
  <c r="Y12" i="5"/>
  <c r="Z12" i="5"/>
  <c r="W13" i="5"/>
  <c r="X13" i="5"/>
  <c r="Y13" i="5"/>
  <c r="S13" i="5"/>
  <c r="Z13" i="5"/>
  <c r="W14" i="5"/>
  <c r="AB14" i="5"/>
  <c r="X14" i="5"/>
  <c r="S14" i="5"/>
  <c r="Y14" i="5"/>
  <c r="Z14" i="5"/>
  <c r="W15" i="5"/>
  <c r="AC15" i="5"/>
  <c r="X15" i="5"/>
  <c r="Y15" i="5"/>
  <c r="Z15" i="5"/>
  <c r="W16" i="5"/>
  <c r="AB16" i="5"/>
  <c r="X16" i="5"/>
  <c r="Y16" i="5"/>
  <c r="Z16" i="5"/>
  <c r="W17" i="5"/>
  <c r="AB17" i="5"/>
  <c r="X17" i="5"/>
  <c r="S17" i="5"/>
  <c r="Y17" i="5"/>
  <c r="J17" i="5"/>
  <c r="C9" i="22"/>
  <c r="Z17" i="5"/>
  <c r="W18" i="5"/>
  <c r="AB18" i="5"/>
  <c r="X18" i="5"/>
  <c r="Y18" i="5"/>
  <c r="Z18" i="5"/>
  <c r="W19" i="5"/>
  <c r="AB19" i="5"/>
  <c r="X19" i="5"/>
  <c r="Y19" i="5"/>
  <c r="Z19" i="5"/>
  <c r="W20" i="5"/>
  <c r="X20" i="5"/>
  <c r="Y20" i="5"/>
  <c r="Z20" i="5"/>
  <c r="W21" i="5"/>
  <c r="AB21" i="5"/>
  <c r="X21" i="5"/>
  <c r="S21" i="5"/>
  <c r="Y21" i="5"/>
  <c r="Z21" i="5"/>
  <c r="W22" i="5"/>
  <c r="AC22" i="5"/>
  <c r="X22" i="5"/>
  <c r="Y22" i="5"/>
  <c r="Z22" i="5"/>
  <c r="W23" i="5"/>
  <c r="AB23" i="5"/>
  <c r="X23" i="5"/>
  <c r="Y23" i="5"/>
  <c r="J23" i="5"/>
  <c r="E5" i="22"/>
  <c r="Z23" i="5"/>
  <c r="W24" i="5"/>
  <c r="AC24" i="5"/>
  <c r="X24" i="5"/>
  <c r="Y24" i="5"/>
  <c r="Z24" i="5"/>
  <c r="W25" i="5"/>
  <c r="AC25" i="5"/>
  <c r="X25" i="5"/>
  <c r="Y25" i="5"/>
  <c r="Z25" i="5"/>
  <c r="W26" i="5"/>
  <c r="AC26" i="5"/>
  <c r="X26" i="5"/>
  <c r="Y26" i="5"/>
  <c r="Z26" i="5"/>
  <c r="W27" i="5"/>
  <c r="AB27" i="5"/>
  <c r="AC27" i="5"/>
  <c r="X27" i="5"/>
  <c r="S27" i="5"/>
  <c r="Y27" i="5"/>
  <c r="Z27" i="5"/>
  <c r="W28" i="5"/>
  <c r="X28" i="5"/>
  <c r="Y28" i="5"/>
  <c r="S28" i="5"/>
  <c r="Z28" i="5"/>
  <c r="W29" i="5"/>
  <c r="X29" i="5"/>
  <c r="S29" i="5"/>
  <c r="Y29" i="5"/>
  <c r="Z29" i="5"/>
  <c r="W30" i="5"/>
  <c r="AC30" i="5"/>
  <c r="X30" i="5"/>
  <c r="Y30" i="5"/>
  <c r="S30" i="5"/>
  <c r="Z30" i="5"/>
  <c r="W31" i="5"/>
  <c r="AB31" i="5"/>
  <c r="AC31" i="5"/>
  <c r="X31" i="5"/>
  <c r="S31" i="5"/>
  <c r="Y31" i="5"/>
  <c r="Z31" i="5"/>
  <c r="W32" i="5"/>
  <c r="X32" i="5"/>
  <c r="S32" i="5"/>
  <c r="Y32" i="5"/>
  <c r="Z32" i="5"/>
  <c r="W33" i="5"/>
  <c r="X33" i="5"/>
  <c r="S33" i="5"/>
  <c r="Y33" i="5"/>
  <c r="Z33" i="5"/>
  <c r="W34" i="5"/>
  <c r="AC34" i="5"/>
  <c r="AB34" i="5"/>
  <c r="X34" i="5"/>
  <c r="G6" i="22"/>
  <c r="Y34" i="5"/>
  <c r="Z34" i="5"/>
  <c r="W35" i="5"/>
  <c r="AB35" i="5"/>
  <c r="X35" i="5"/>
  <c r="Y35" i="5"/>
  <c r="Z35" i="5"/>
  <c r="W36" i="5"/>
  <c r="X36" i="5"/>
  <c r="Y36" i="5"/>
  <c r="Z36" i="5"/>
  <c r="W37" i="5"/>
  <c r="AC37" i="5"/>
  <c r="X37" i="5"/>
  <c r="S37" i="5"/>
  <c r="Y37" i="5"/>
  <c r="Z37" i="5"/>
  <c r="W38" i="5"/>
  <c r="X38" i="5"/>
  <c r="Y38" i="5"/>
  <c r="Z38" i="5"/>
  <c r="W39" i="5"/>
  <c r="AC39" i="5"/>
  <c r="AB39" i="5"/>
  <c r="X39" i="5"/>
  <c r="S39" i="5"/>
  <c r="Y39" i="5"/>
  <c r="Z39" i="5"/>
  <c r="W40" i="5"/>
  <c r="AB40" i="5"/>
  <c r="X40" i="5"/>
  <c r="Y40" i="5"/>
  <c r="S40" i="5"/>
  <c r="Z40" i="5"/>
  <c r="W41" i="5"/>
  <c r="AC41" i="5"/>
  <c r="AB41" i="5"/>
  <c r="X41" i="5"/>
  <c r="Y41" i="5"/>
  <c r="S41" i="5"/>
  <c r="Z41" i="5"/>
  <c r="W42" i="5"/>
  <c r="AC42" i="5"/>
  <c r="X42" i="5"/>
  <c r="Y42" i="5"/>
  <c r="S42" i="5"/>
  <c r="Z42" i="5"/>
  <c r="W43" i="5"/>
  <c r="X43" i="5"/>
  <c r="Y43" i="5"/>
  <c r="Z43" i="5"/>
  <c r="W44" i="5"/>
  <c r="X44" i="5"/>
  <c r="Y44" i="5"/>
  <c r="S44" i="5"/>
  <c r="Z44" i="5"/>
  <c r="W45" i="5"/>
  <c r="AB45" i="5"/>
  <c r="X45" i="5"/>
  <c r="Y45" i="5"/>
  <c r="Z45" i="5"/>
  <c r="W46" i="5"/>
  <c r="AB46" i="5"/>
  <c r="X46" i="5"/>
  <c r="Y46" i="5"/>
  <c r="Z46" i="5"/>
  <c r="W47" i="5"/>
  <c r="AB47" i="5"/>
  <c r="X47" i="5"/>
  <c r="J47" i="5"/>
  <c r="I9" i="22"/>
  <c r="Y47" i="5"/>
  <c r="Z47" i="5"/>
  <c r="W48" i="5"/>
  <c r="AC48" i="5"/>
  <c r="AB48" i="5"/>
  <c r="X48" i="5"/>
  <c r="Y48" i="5"/>
  <c r="S48" i="5"/>
  <c r="Z48" i="5"/>
  <c r="W49" i="5"/>
  <c r="AB49" i="5"/>
  <c r="X49" i="5"/>
  <c r="J49" i="5"/>
  <c r="I11" i="22"/>
  <c r="Y49" i="5"/>
  <c r="S49" i="5"/>
  <c r="Z49" i="5"/>
  <c r="W50" i="5"/>
  <c r="AC50" i="5"/>
  <c r="AB50" i="5"/>
  <c r="X50" i="5"/>
  <c r="Y50" i="5"/>
  <c r="Z50" i="5"/>
  <c r="W51" i="5"/>
  <c r="AB51" i="5"/>
  <c r="AC51" i="5"/>
  <c r="X51" i="5"/>
  <c r="S51" i="5"/>
  <c r="Y51" i="5"/>
  <c r="Z51" i="5"/>
  <c r="I52" i="5"/>
  <c r="E19" i="6"/>
  <c r="G19" i="6"/>
  <c r="B15" i="6"/>
  <c r="B16" i="6"/>
  <c r="B17" i="6"/>
  <c r="B18" i="6"/>
  <c r="B19" i="6"/>
  <c r="AB33" i="4"/>
  <c r="AB6" i="5"/>
  <c r="AB31" i="4"/>
  <c r="AC2" i="5"/>
  <c r="AB17" i="4"/>
  <c r="AB27" i="4"/>
  <c r="AC10" i="5"/>
  <c r="J30" i="5"/>
  <c r="E12" i="22"/>
  <c r="J45" i="9"/>
  <c r="I7" i="23"/>
  <c r="AC24" i="9"/>
  <c r="AC37" i="9"/>
  <c r="S14" i="9"/>
  <c r="AC15" i="9"/>
  <c r="AB26" i="9"/>
  <c r="AB5" i="9"/>
  <c r="AB28" i="9"/>
  <c r="AC5" i="10"/>
  <c r="AC9" i="10"/>
  <c r="J2" i="10"/>
  <c r="A4" i="24"/>
  <c r="AC13" i="10"/>
  <c r="J37" i="10"/>
  <c r="G9" i="24"/>
  <c r="AC20" i="10"/>
  <c r="J4" i="10"/>
  <c r="J10" i="10"/>
  <c r="A12" i="24"/>
  <c r="AB28" i="10"/>
  <c r="S40" i="10"/>
  <c r="S41" i="10"/>
  <c r="AC4" i="9"/>
  <c r="J16" i="9"/>
  <c r="C8" i="23"/>
  <c r="AC30" i="9"/>
  <c r="AB34" i="9"/>
  <c r="AB48" i="9"/>
  <c r="AC41" i="9"/>
  <c r="J21" i="9"/>
  <c r="C13" i="23"/>
  <c r="AB47" i="9"/>
  <c r="G9" i="22"/>
  <c r="S35" i="5"/>
  <c r="G7" i="22"/>
  <c r="AB22" i="5"/>
  <c r="AC4" i="5"/>
  <c r="AC40" i="5"/>
  <c r="J29" i="5"/>
  <c r="E11" i="22"/>
  <c r="S45" i="4"/>
  <c r="I6" i="21"/>
  <c r="J12" i="4"/>
  <c r="C4" i="21"/>
  <c r="J7" i="4"/>
  <c r="A9" i="21"/>
  <c r="AC2" i="10"/>
  <c r="AB2" i="10"/>
  <c r="AB24" i="10"/>
  <c r="AC24" i="10"/>
  <c r="AC41" i="10"/>
  <c r="AB32" i="10"/>
  <c r="S44" i="10"/>
  <c r="AC45" i="10"/>
  <c r="AB50" i="9"/>
  <c r="AC12" i="9"/>
  <c r="AB14" i="9"/>
  <c r="AB51" i="9"/>
  <c r="S26" i="5"/>
  <c r="J42" i="5"/>
  <c r="I4" i="22"/>
  <c r="AB28" i="2"/>
  <c r="Z25" i="1"/>
  <c r="Q25" i="1"/>
  <c r="Z22" i="1"/>
  <c r="Q22" i="1"/>
  <c r="Z2" i="1"/>
  <c r="AA15" i="1"/>
  <c r="Z14" i="1"/>
  <c r="Q14" i="1"/>
  <c r="AB42" i="5"/>
  <c r="AB8" i="5"/>
  <c r="AC8" i="5"/>
  <c r="AA49" i="2"/>
  <c r="AB49" i="2"/>
  <c r="Z47" i="1"/>
  <c r="Z39" i="1"/>
  <c r="AA39" i="1"/>
  <c r="AB37" i="4"/>
  <c r="AC29" i="4"/>
  <c r="AB44" i="9"/>
  <c r="AB17" i="10"/>
  <c r="AA43" i="2"/>
  <c r="AB43" i="2"/>
  <c r="AA39" i="2"/>
  <c r="AB39" i="2"/>
  <c r="Z35" i="1"/>
  <c r="Q35" i="1"/>
  <c r="AA35" i="1"/>
  <c r="Z49" i="1"/>
  <c r="AA49" i="1"/>
  <c r="Z41" i="1"/>
  <c r="AB27" i="2"/>
  <c r="AA27" i="2"/>
  <c r="R27" i="2"/>
  <c r="AB30" i="5"/>
  <c r="AC38" i="4"/>
  <c r="AB34" i="4"/>
  <c r="AB9" i="9"/>
  <c r="AB20" i="9"/>
  <c r="AC19" i="10"/>
  <c r="AB26" i="5"/>
  <c r="AB42" i="2"/>
  <c r="AA42" i="2"/>
  <c r="R42" i="2"/>
  <c r="AA44" i="1"/>
  <c r="AA36" i="1"/>
  <c r="S18" i="5"/>
  <c r="AB2" i="4"/>
  <c r="S11" i="4"/>
  <c r="AC47" i="5"/>
  <c r="AC23" i="5"/>
  <c r="S13" i="9"/>
  <c r="S16" i="5"/>
  <c r="S11" i="5"/>
  <c r="S10" i="5"/>
  <c r="S47" i="4"/>
  <c r="S33" i="4"/>
  <c r="S22" i="4"/>
  <c r="S23" i="10"/>
  <c r="AB34" i="10"/>
  <c r="AB9" i="4"/>
  <c r="G13" i="20"/>
  <c r="G16" i="6"/>
  <c r="AA16" i="2"/>
  <c r="AC46" i="5"/>
  <c r="S4" i="5"/>
  <c r="S34" i="4"/>
  <c r="AB25" i="5"/>
  <c r="AB26" i="4"/>
  <c r="AB10" i="4"/>
  <c r="S27" i="4"/>
  <c r="AC39" i="10"/>
  <c r="AB39" i="10"/>
  <c r="Q41" i="1"/>
  <c r="AB40" i="4"/>
  <c r="AC8" i="4"/>
  <c r="S25" i="5"/>
  <c r="AC49" i="4"/>
  <c r="R23" i="2"/>
  <c r="S47" i="9"/>
  <c r="S29" i="10"/>
  <c r="S39" i="10"/>
  <c r="AA38" i="1"/>
  <c r="AC3" i="5"/>
  <c r="S22" i="5"/>
  <c r="S12" i="5"/>
  <c r="AB15" i="5"/>
  <c r="AC18" i="5"/>
  <c r="AC9" i="5"/>
  <c r="AC25" i="4"/>
  <c r="AB13" i="4"/>
  <c r="AB23" i="4"/>
  <c r="S16" i="4"/>
  <c r="S9" i="4"/>
  <c r="G18" i="6"/>
  <c r="Z19" i="1"/>
  <c r="AA24" i="1"/>
  <c r="AA14" i="2"/>
  <c r="R14" i="2"/>
  <c r="AA5" i="2"/>
  <c r="AB10" i="2"/>
  <c r="AA19" i="2"/>
  <c r="AB24" i="5"/>
  <c r="AC14" i="5"/>
  <c r="S38" i="5"/>
  <c r="Z50" i="1"/>
  <c r="Q50" i="1"/>
  <c r="AA50" i="2"/>
  <c r="Z34" i="1"/>
  <c r="Q34" i="1"/>
  <c r="AB47" i="2"/>
  <c r="AC36" i="10"/>
  <c r="AB36" i="10"/>
  <c r="S23" i="4"/>
  <c r="S31" i="4"/>
  <c r="AC38" i="10"/>
  <c r="AA13" i="1"/>
  <c r="Q13" i="1"/>
  <c r="Z26" i="1"/>
  <c r="Z33" i="1"/>
  <c r="Q33" i="1"/>
  <c r="S24" i="5"/>
  <c r="AC32" i="5"/>
  <c r="AB32" i="5"/>
  <c r="AB43" i="10"/>
  <c r="AC43" i="10"/>
  <c r="Q51" i="1"/>
  <c r="AB26" i="10"/>
  <c r="S26" i="10"/>
  <c r="Q48" i="1"/>
  <c r="R49" i="2"/>
  <c r="AC45" i="5"/>
  <c r="Q26" i="1"/>
  <c r="Z7" i="1"/>
  <c r="Q7" i="1"/>
  <c r="AB51" i="4"/>
  <c r="AC51" i="4"/>
  <c r="Z30" i="1"/>
  <c r="Q30" i="1"/>
  <c r="AB8" i="9"/>
  <c r="AC8" i="9"/>
  <c r="AB42" i="4"/>
  <c r="AC42" i="4"/>
  <c r="AA31" i="2"/>
  <c r="R31" i="2"/>
  <c r="AB31" i="2"/>
  <c r="S30" i="9"/>
  <c r="S36" i="5"/>
  <c r="AC18" i="9"/>
  <c r="AB18" i="9"/>
  <c r="AB22" i="9"/>
  <c r="AC22" i="9"/>
  <c r="AB36" i="5"/>
  <c r="AC36" i="5"/>
  <c r="S8" i="4"/>
  <c r="AB20" i="2"/>
  <c r="AA20" i="2"/>
  <c r="R20" i="2"/>
  <c r="AC3" i="9"/>
  <c r="AB3" i="9"/>
  <c r="S7" i="4"/>
  <c r="AC18" i="10"/>
  <c r="AB18" i="10"/>
  <c r="AC12" i="5"/>
  <c r="J52" i="9"/>
  <c r="C20" i="6"/>
  <c r="D20" i="6"/>
  <c r="A7" i="23"/>
  <c r="AC48" i="4"/>
  <c r="Z18" i="1"/>
  <c r="Z8" i="1"/>
  <c r="Q8" i="1"/>
  <c r="AC16" i="9"/>
  <c r="AB16" i="9"/>
  <c r="S41" i="9"/>
  <c r="AC45" i="9"/>
  <c r="AB49" i="9"/>
  <c r="AB7" i="10"/>
  <c r="AC7" i="10"/>
  <c r="AA33" i="1"/>
  <c r="AC51" i="10"/>
  <c r="AB51" i="10"/>
  <c r="S42" i="9"/>
  <c r="AC16" i="5"/>
  <c r="Q36" i="1"/>
  <c r="AC4" i="4"/>
  <c r="AB4" i="4"/>
  <c r="R25" i="2"/>
  <c r="AC20" i="4"/>
  <c r="AB20" i="4"/>
  <c r="AB28" i="4"/>
  <c r="AC28" i="4"/>
  <c r="S19" i="4"/>
  <c r="R41" i="2"/>
  <c r="AA51" i="2"/>
  <c r="S9" i="5"/>
  <c r="AA13" i="2"/>
  <c r="AB13" i="2"/>
  <c r="Q21" i="1"/>
  <c r="Q3" i="1"/>
  <c r="R16" i="2"/>
  <c r="AB24" i="4"/>
  <c r="AC24" i="4"/>
  <c r="S31" i="10"/>
  <c r="AB27" i="10"/>
  <c r="S15" i="4"/>
  <c r="R44" i="2"/>
  <c r="AA30" i="2"/>
  <c r="R30" i="2"/>
  <c r="AB13" i="5"/>
  <c r="AC13" i="5"/>
  <c r="AB38" i="9"/>
  <c r="AC17" i="5"/>
  <c r="AA21" i="1"/>
  <c r="S45" i="9"/>
  <c r="R43" i="2"/>
  <c r="S35" i="9"/>
  <c r="R46" i="2"/>
  <c r="Q32" i="1"/>
  <c r="AA3" i="2"/>
  <c r="AC3" i="10"/>
  <c r="S47" i="5"/>
  <c r="S42" i="4"/>
  <c r="R7" i="2"/>
  <c r="S43" i="10"/>
  <c r="S43" i="5"/>
  <c r="S20" i="5"/>
  <c r="S46" i="4"/>
  <c r="S28" i="9"/>
  <c r="S28" i="10"/>
  <c r="S12" i="9"/>
  <c r="S46" i="5"/>
  <c r="Q19" i="1"/>
  <c r="AC16" i="10"/>
  <c r="S20" i="9"/>
  <c r="AB36" i="9"/>
  <c r="B22" i="6"/>
  <c r="S29" i="4"/>
  <c r="AB23" i="2"/>
  <c r="S17" i="9"/>
  <c r="S25" i="9"/>
  <c r="S33" i="9"/>
  <c r="S37" i="9"/>
  <c r="S25" i="10"/>
  <c r="R19" i="2"/>
  <c r="S15" i="5"/>
  <c r="S12" i="10"/>
  <c r="AB19" i="4"/>
  <c r="AC30" i="4"/>
  <c r="AC49" i="5"/>
  <c r="S45" i="5"/>
  <c r="R9" i="2"/>
  <c r="Q18" i="1"/>
  <c r="R37" i="2"/>
  <c r="AA32" i="2"/>
  <c r="R32" i="2"/>
  <c r="Q15" i="1"/>
  <c r="S32" i="10"/>
  <c r="R6" i="2"/>
  <c r="S24" i="9"/>
  <c r="S24" i="10"/>
  <c r="S19" i="5"/>
  <c r="S50" i="9"/>
  <c r="R35" i="2"/>
  <c r="R13" i="2"/>
  <c r="S21" i="9"/>
  <c r="AC50" i="10"/>
  <c r="Q49" i="1"/>
  <c r="S19" i="10"/>
  <c r="S23" i="5"/>
  <c r="S41" i="4"/>
  <c r="S8" i="10"/>
  <c r="S49" i="4"/>
  <c r="AC19" i="5"/>
  <c r="S44" i="4"/>
  <c r="S5" i="10"/>
  <c r="S21" i="10"/>
  <c r="AB29" i="2"/>
  <c r="AA29" i="2"/>
  <c r="R29" i="2"/>
  <c r="R24" i="2"/>
  <c r="AC18" i="4"/>
  <c r="AB18" i="4"/>
  <c r="Q45" i="1"/>
  <c r="AA27" i="1"/>
  <c r="Z27" i="1"/>
  <c r="Q27" i="1"/>
  <c r="Q39" i="1"/>
  <c r="AB45" i="4"/>
  <c r="AC45" i="4"/>
  <c r="S5" i="4"/>
  <c r="Z31" i="1"/>
  <c r="Q31" i="1"/>
  <c r="AA31" i="1"/>
  <c r="AC12" i="10"/>
  <c r="AB12" i="10"/>
  <c r="G21" i="6"/>
  <c r="AB7" i="2"/>
  <c r="AA36" i="2"/>
  <c r="R36" i="2"/>
  <c r="AB36" i="2"/>
  <c r="G15" i="6"/>
  <c r="AB38" i="5"/>
  <c r="AC38" i="5"/>
  <c r="G17" i="6"/>
  <c r="Q42" i="1"/>
  <c r="R5" i="2"/>
  <c r="AB6" i="9"/>
  <c r="AB10" i="9"/>
  <c r="AB13" i="9"/>
  <c r="AB33" i="9"/>
  <c r="R48" i="2"/>
  <c r="A6" i="24"/>
  <c r="J52" i="10"/>
  <c r="C21" i="6"/>
  <c r="D21" i="6"/>
  <c r="S48" i="4"/>
  <c r="S32" i="4"/>
  <c r="J52" i="3"/>
  <c r="C17" i="6"/>
  <c r="D17" i="6"/>
  <c r="AC12" i="4"/>
  <c r="AB12" i="4"/>
  <c r="I52" i="1"/>
  <c r="C15" i="6"/>
  <c r="S34" i="5"/>
  <c r="AC31" i="10"/>
  <c r="AB31" i="10"/>
  <c r="AB33" i="5"/>
  <c r="AC33" i="5"/>
  <c r="AB21" i="9"/>
  <c r="AC21" i="9"/>
  <c r="AA37" i="1"/>
  <c r="AC6" i="10"/>
  <c r="AC21" i="5"/>
  <c r="Z17" i="1"/>
  <c r="Q17" i="1"/>
  <c r="S13" i="10"/>
  <c r="AB21" i="10"/>
  <c r="AC30" i="10"/>
  <c r="AC11" i="4"/>
  <c r="AB11" i="4"/>
  <c r="AB11" i="2"/>
  <c r="AA11" i="2"/>
  <c r="R11" i="2"/>
  <c r="Q24" i="1"/>
  <c r="Z5" i="1"/>
  <c r="AA5" i="1"/>
  <c r="Q5" i="1"/>
  <c r="AB44" i="5"/>
  <c r="AC44" i="5"/>
  <c r="AC28" i="5"/>
  <c r="AB28" i="5"/>
  <c r="AB21" i="2"/>
  <c r="AA21" i="2"/>
  <c r="R21" i="2"/>
  <c r="G20" i="6"/>
  <c r="J52" i="5"/>
  <c r="C19" i="6"/>
  <c r="D19" i="6"/>
  <c r="AB20" i="5"/>
  <c r="AC20" i="5"/>
  <c r="R28" i="2"/>
  <c r="AA18" i="2"/>
  <c r="R18" i="2"/>
  <c r="AB18" i="2"/>
  <c r="AB25" i="9"/>
  <c r="AC25" i="9"/>
  <c r="AC49" i="10"/>
  <c r="AB49" i="10"/>
  <c r="AA45" i="1"/>
  <c r="R3" i="2"/>
  <c r="AC27" i="9"/>
  <c r="AB27" i="9"/>
  <c r="AC43" i="5"/>
  <c r="AB43" i="5"/>
  <c r="S6" i="4"/>
  <c r="AB48" i="10"/>
  <c r="AC48" i="10"/>
  <c r="AC36" i="4"/>
  <c r="AB36" i="4"/>
  <c r="Q4" i="1"/>
  <c r="R50" i="2"/>
  <c r="AA15" i="2"/>
  <c r="R15" i="2"/>
  <c r="J52" i="4"/>
  <c r="C18" i="6"/>
  <c r="D18" i="6"/>
  <c r="AC11" i="5"/>
  <c r="S8" i="5"/>
  <c r="AC29" i="10"/>
  <c r="AB44" i="4"/>
  <c r="AA12" i="1"/>
  <c r="Q12" i="1"/>
  <c r="J52" i="2"/>
  <c r="C16" i="6"/>
  <c r="D16" i="6"/>
  <c r="A4" i="22"/>
  <c r="Q40" i="1"/>
  <c r="S28" i="4"/>
  <c r="E22" i="6"/>
  <c r="AC43" i="4"/>
  <c r="Z20" i="1"/>
  <c r="Q20" i="1"/>
  <c r="S39" i="4"/>
  <c r="S35" i="4"/>
  <c r="Z16" i="1"/>
  <c r="Q16" i="1"/>
  <c r="AC22" i="10"/>
  <c r="AB35" i="2"/>
  <c r="AA45" i="2"/>
  <c r="R45" i="2"/>
  <c r="AB45" i="2"/>
  <c r="Q47" i="1"/>
  <c r="AC35" i="5"/>
  <c r="Q38" i="1"/>
  <c r="AC4" i="10"/>
  <c r="AB4" i="10"/>
  <c r="AB33" i="2"/>
  <c r="AB29" i="5"/>
  <c r="AC29" i="5"/>
  <c r="AC23" i="10"/>
  <c r="AB23" i="10"/>
  <c r="AA2" i="2"/>
  <c r="R2" i="2"/>
  <c r="AB2" i="2"/>
  <c r="Q2" i="1"/>
  <c r="AB22" i="2"/>
  <c r="AA22" i="2"/>
  <c r="R22" i="2"/>
  <c r="AB37" i="2"/>
  <c r="AB37" i="5"/>
  <c r="S2" i="5"/>
  <c r="AA17" i="2"/>
  <c r="R17" i="2"/>
  <c r="S5" i="9"/>
  <c r="S31" i="9"/>
  <c r="S51" i="9"/>
  <c r="R39" i="2"/>
  <c r="AC47" i="10"/>
  <c r="AB47" i="10"/>
  <c r="R51" i="2"/>
  <c r="S50" i="5"/>
  <c r="S38" i="4"/>
  <c r="AB5" i="4"/>
  <c r="S18" i="4"/>
  <c r="AA4" i="2"/>
  <c r="R4" i="2"/>
  <c r="AB4" i="2"/>
  <c r="C22" i="6"/>
  <c r="D22" i="6"/>
  <c r="D15" i="6"/>
  <c r="G22" i="6"/>
</calcChain>
</file>

<file path=xl/sharedStrings.xml><?xml version="1.0" encoding="utf-8"?>
<sst xmlns="http://schemas.openxmlformats.org/spreadsheetml/2006/main" count="2535" uniqueCount="90">
  <si>
    <t>N°</t>
  </si>
  <si>
    <t>Nom</t>
  </si>
  <si>
    <t>Prénom</t>
  </si>
  <si>
    <t>Date de Naissance</t>
  </si>
  <si>
    <t>Inscription</t>
  </si>
  <si>
    <t>Résultat</t>
  </si>
  <si>
    <t>Enreg.</t>
  </si>
  <si>
    <t>Jury 1</t>
  </si>
  <si>
    <t>Jury 2</t>
  </si>
  <si>
    <t>Jury 3</t>
  </si>
  <si>
    <t>Jury 4</t>
  </si>
  <si>
    <t>Jury 5</t>
  </si>
  <si>
    <t>Jury 6</t>
  </si>
  <si>
    <t>Decision 1</t>
  </si>
  <si>
    <t>Kata</t>
  </si>
  <si>
    <t>Decision 2</t>
  </si>
  <si>
    <t>Nb de Jury</t>
  </si>
  <si>
    <t>Nb de Oui</t>
  </si>
  <si>
    <t>Nb de Non</t>
  </si>
  <si>
    <t>Nb Indécis</t>
  </si>
  <si>
    <t>(J+1)/2</t>
  </si>
  <si>
    <t>(J-1)/2</t>
  </si>
  <si>
    <t>N</t>
  </si>
  <si>
    <t>TOTAL</t>
  </si>
  <si>
    <t>Discipline :</t>
  </si>
  <si>
    <t>Niveau T.G     (NAT ou REG) :</t>
  </si>
  <si>
    <t>Date :</t>
  </si>
  <si>
    <t>Lieu :</t>
  </si>
  <si>
    <t>IMPUTATION</t>
  </si>
  <si>
    <t>1er Jury</t>
  </si>
  <si>
    <t>2ème Jury</t>
  </si>
  <si>
    <t xml:space="preserve">Constitution du(des) Jury(s) : </t>
  </si>
  <si>
    <t xml:space="preserve">Juré 1 : </t>
  </si>
  <si>
    <t xml:space="preserve">Juré 2 : </t>
  </si>
  <si>
    <t xml:space="preserve">Juré 3 : </t>
  </si>
  <si>
    <t xml:space="preserve">Juré 4 : </t>
  </si>
  <si>
    <t xml:space="preserve">Juré 5 : </t>
  </si>
  <si>
    <t xml:space="preserve">Juré 6 : </t>
  </si>
  <si>
    <t>Grade</t>
  </si>
  <si>
    <t>Nombre d'inscrits</t>
  </si>
  <si>
    <t>Nombre de reçus</t>
  </si>
  <si>
    <t>% de reçus</t>
  </si>
  <si>
    <t>Total Inscriptions</t>
  </si>
  <si>
    <t>Total Enregistrements</t>
  </si>
  <si>
    <t xml:space="preserve">Total </t>
  </si>
  <si>
    <t>1er DAN</t>
  </si>
  <si>
    <t>2 ème DAN</t>
  </si>
  <si>
    <t>3 ème DAN</t>
  </si>
  <si>
    <t>4 ème DAN</t>
  </si>
  <si>
    <t>5 ème DAN</t>
  </si>
  <si>
    <t>6 ème DAN</t>
  </si>
  <si>
    <t>7 ème DAN</t>
  </si>
  <si>
    <t>GRADES</t>
  </si>
  <si>
    <t>KENGRADES</t>
  </si>
  <si>
    <t>IAIGRADES</t>
  </si>
  <si>
    <t>JOGRADES</t>
  </si>
  <si>
    <t>NAGGRADES</t>
  </si>
  <si>
    <t>CHAGRADES</t>
  </si>
  <si>
    <t xml:space="preserve">Validation de l'inscription </t>
  </si>
  <si>
    <t>Verification des delais</t>
  </si>
  <si>
    <t>Date du 5ème DAN</t>
  </si>
  <si>
    <t>Date du 6ème DAN</t>
  </si>
  <si>
    <t>CLUB</t>
  </si>
  <si>
    <t>Club</t>
  </si>
  <si>
    <t>Nom du Juré :</t>
  </si>
  <si>
    <t>Age</t>
  </si>
  <si>
    <t>Kirigaeshi</t>
  </si>
  <si>
    <t xml:space="preserve">Keiko 1 </t>
  </si>
  <si>
    <t>Keiko 2</t>
  </si>
  <si>
    <t xml:space="preserve">Décision 1 </t>
  </si>
  <si>
    <t xml:space="preserve">Kata </t>
  </si>
  <si>
    <t>Décision 2</t>
  </si>
  <si>
    <t>Observations</t>
  </si>
  <si>
    <t>SIGNATURE</t>
  </si>
  <si>
    <t>CNK.FFJDA - INJ. 21,25 Avenue de la Porte de Châtillon 75680 PARIS Cedex 14</t>
  </si>
  <si>
    <t xml:space="preserve"> - </t>
  </si>
  <si>
    <t xml:space="preserve">PASSAGE DE GRADES DU :  </t>
  </si>
  <si>
    <t>KENDO</t>
  </si>
  <si>
    <t>3ème Jury</t>
  </si>
  <si>
    <t xml:space="preserve">Nom du Juré : </t>
  </si>
  <si>
    <t>REG</t>
  </si>
  <si>
    <t>N° licence</t>
  </si>
  <si>
    <t>Type paiement</t>
  </si>
  <si>
    <t>Nom sur cheque</t>
  </si>
  <si>
    <t>Montant</t>
  </si>
  <si>
    <t>Chèque</t>
  </si>
  <si>
    <t xml:space="preserve">Financier ok ? </t>
  </si>
  <si>
    <t>Stagiaire 1</t>
  </si>
  <si>
    <t>Stagiaire 2</t>
  </si>
  <si>
    <t>Date du grade précédent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</si>
</sst>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65"/>
      <name val="Arial"/>
      <family val="2"/>
    </font>
    <font>
      <b/>
      <sz val="12"/>
      <color rgb="FFFF0000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9" fontId="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14" fontId="1" fillId="0" borderId="1" xfId="0" applyNumberFormat="1" applyFont="1" applyBorder="1" applyAlignment="1" applyProtection="1">
      <alignment horizontal="center" vertical="justify"/>
      <protection locked="0"/>
    </xf>
    <xf numFmtId="14" fontId="0" fillId="0" borderId="0" xfId="0" applyNumberFormat="1" applyAlignment="1" applyProtection="1">
      <alignment horizontal="center" vertical="justify"/>
      <protection locked="0"/>
    </xf>
    <xf numFmtId="0" fontId="1" fillId="0" borderId="1" xfId="0" applyFont="1" applyBorder="1" applyAlignment="1">
      <alignment horizontal="center" vertical="justify"/>
    </xf>
    <xf numFmtId="0" fontId="0" fillId="2" borderId="1" xfId="0" applyFill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3" fillId="0" borderId="6" xfId="0" applyFont="1" applyBorder="1" applyAlignment="1">
      <alignment horizontal="center"/>
    </xf>
    <xf numFmtId="0" fontId="0" fillId="0" borderId="6" xfId="0" applyBorder="1" applyAlignment="1">
      <alignment horizontal="center" vertical="justify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3" xfId="0" applyBorder="1"/>
    <xf numFmtId="0" fontId="0" fillId="0" borderId="9" xfId="0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14" fontId="7" fillId="0" borderId="8" xfId="0" applyNumberFormat="1" applyFont="1" applyBorder="1" applyAlignment="1">
      <alignment horizontal="center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0" fillId="0" borderId="0" xfId="0" applyNumberFormat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14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2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3" fillId="4" borderId="1" xfId="0" applyFont="1" applyFill="1" applyBorder="1" applyAlignment="1">
      <alignment horizontal="center"/>
    </xf>
    <xf numFmtId="9" fontId="3" fillId="4" borderId="1" xfId="1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10" fillId="5" borderId="1" xfId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4" fontId="5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4" fontId="2" fillId="0" borderId="1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14" fontId="0" fillId="0" borderId="0" xfId="0" applyNumberFormat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0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3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Normal" xfId="0" builtinId="0"/>
    <cellStyle name="Percent" xfId="1" builtinId="5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theme" Target="theme/theme1.xml"/><Relationship Id="rId25" Type="http://schemas.openxmlformats.org/officeDocument/2006/relationships/styles" Target="styles.xml"/><Relationship Id="rId26" Type="http://schemas.openxmlformats.org/officeDocument/2006/relationships/sharedStrings" Target="sharedStrings.xml"/><Relationship Id="rId27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1</xdr:row>
      <xdr:rowOff>8284</xdr:rowOff>
    </xdr:from>
    <xdr:ext cx="5448242" cy="685800"/>
    <xdr:pic>
      <xdr:nvPicPr>
        <xdr:cNvPr id="3" name="Image 2">
          <a:extLst>
            <a:ext uri="{FF2B5EF4-FFF2-40B4-BE49-F238E27FC236}">
              <a16:creationId xmlns="" xmlns:a16="http://schemas.microsoft.com/office/drawing/2014/main" id="{E331A76E-71BB-430C-9632-1A5ACB0C5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12913" y="173936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459441</xdr:colOff>
      <xdr:row>0</xdr:row>
      <xdr:rowOff>145677</xdr:rowOff>
    </xdr:from>
    <xdr:ext cx="5448242" cy="685800"/>
    <xdr:pic>
      <xdr:nvPicPr>
        <xdr:cNvPr id="4" name="Image 2">
          <a:extLst>
            <a:ext uri="{FF2B5EF4-FFF2-40B4-BE49-F238E27FC236}">
              <a16:creationId xmlns="" xmlns:a16="http://schemas.microsoft.com/office/drawing/2014/main" id="{BFDB929D-8238-4690-9713-73793E094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59441" y="14567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560295</xdr:colOff>
      <xdr:row>0</xdr:row>
      <xdr:rowOff>89647</xdr:rowOff>
    </xdr:from>
    <xdr:ext cx="5448242" cy="685800"/>
    <xdr:pic>
      <xdr:nvPicPr>
        <xdr:cNvPr id="5" name="Image 2">
          <a:extLst>
            <a:ext uri="{FF2B5EF4-FFF2-40B4-BE49-F238E27FC236}">
              <a16:creationId xmlns="" xmlns:a16="http://schemas.microsoft.com/office/drawing/2014/main" id="{7A91DD05-D15E-44CB-963F-37CAEA3CF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7048501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248478</xdr:colOff>
      <xdr:row>1</xdr:row>
      <xdr:rowOff>41413</xdr:rowOff>
    </xdr:from>
    <xdr:ext cx="5448242" cy="685800"/>
    <xdr:pic>
      <xdr:nvPicPr>
        <xdr:cNvPr id="3" name="Image 2">
          <a:extLst>
            <a:ext uri="{FF2B5EF4-FFF2-40B4-BE49-F238E27FC236}">
              <a16:creationId xmlns="" xmlns:a16="http://schemas.microsoft.com/office/drawing/2014/main" id="{1CB7E0CA-1EE1-4B9F-B790-0EDD897D4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70891" y="207065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560293</xdr:colOff>
      <xdr:row>0</xdr:row>
      <xdr:rowOff>89647</xdr:rowOff>
    </xdr:from>
    <xdr:ext cx="5448242" cy="685800"/>
    <xdr:pic>
      <xdr:nvPicPr>
        <xdr:cNvPr id="6" name="Image 2">
          <a:extLst>
            <a:ext uri="{FF2B5EF4-FFF2-40B4-BE49-F238E27FC236}">
              <a16:creationId xmlns="" xmlns:a16="http://schemas.microsoft.com/office/drawing/2014/main" id="{CEF75A78-0442-45A0-955F-1A99C8D53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60293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358589</xdr:colOff>
      <xdr:row>0</xdr:row>
      <xdr:rowOff>89647</xdr:rowOff>
    </xdr:from>
    <xdr:ext cx="5448242" cy="685800"/>
    <xdr:pic>
      <xdr:nvPicPr>
        <xdr:cNvPr id="7" name="Image 2">
          <a:extLst>
            <a:ext uri="{FF2B5EF4-FFF2-40B4-BE49-F238E27FC236}">
              <a16:creationId xmlns="" xmlns:a16="http://schemas.microsoft.com/office/drawing/2014/main" id="{56889CB6-D452-46DD-AF1A-FAEDC75DC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992471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215347</xdr:colOff>
      <xdr:row>1</xdr:row>
      <xdr:rowOff>16565</xdr:rowOff>
    </xdr:from>
    <xdr:ext cx="5448242" cy="685800"/>
    <xdr:pic>
      <xdr:nvPicPr>
        <xdr:cNvPr id="3" name="Image 2">
          <a:extLst>
            <a:ext uri="{FF2B5EF4-FFF2-40B4-BE49-F238E27FC236}">
              <a16:creationId xmlns="" xmlns:a16="http://schemas.microsoft.com/office/drawing/2014/main" id="{56B75A13-AAC9-4549-B7FE-458029D22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37760" y="18221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537882</xdr:colOff>
      <xdr:row>0</xdr:row>
      <xdr:rowOff>89647</xdr:rowOff>
    </xdr:from>
    <xdr:ext cx="5448242" cy="685800"/>
    <xdr:pic>
      <xdr:nvPicPr>
        <xdr:cNvPr id="6" name="Image 2">
          <a:extLst>
            <a:ext uri="{FF2B5EF4-FFF2-40B4-BE49-F238E27FC236}">
              <a16:creationId xmlns="" xmlns:a16="http://schemas.microsoft.com/office/drawing/2014/main" id="{0D758533-79AE-4ADB-9B3D-5FE2902D7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37882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403412</xdr:colOff>
      <xdr:row>0</xdr:row>
      <xdr:rowOff>134471</xdr:rowOff>
    </xdr:from>
    <xdr:ext cx="5448242" cy="685800"/>
    <xdr:pic>
      <xdr:nvPicPr>
        <xdr:cNvPr id="7" name="Image 2">
          <a:extLst>
            <a:ext uri="{FF2B5EF4-FFF2-40B4-BE49-F238E27FC236}">
              <a16:creationId xmlns="" xmlns:a16="http://schemas.microsoft.com/office/drawing/2014/main" id="{696E7A7E-6923-4EFA-B92B-2FB707A51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7026088" y="134471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198783</xdr:colOff>
      <xdr:row>1</xdr:row>
      <xdr:rowOff>16565</xdr:rowOff>
    </xdr:from>
    <xdr:ext cx="5448242" cy="685800"/>
    <xdr:pic>
      <xdr:nvPicPr>
        <xdr:cNvPr id="3" name="Image 2">
          <a:extLst>
            <a:ext uri="{FF2B5EF4-FFF2-40B4-BE49-F238E27FC236}">
              <a16:creationId xmlns="" xmlns:a16="http://schemas.microsoft.com/office/drawing/2014/main" id="{21B87D63-DEEE-4279-8839-79EB485BF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21196" y="18221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493059</xdr:colOff>
      <xdr:row>0</xdr:row>
      <xdr:rowOff>112059</xdr:rowOff>
    </xdr:from>
    <xdr:ext cx="5448242" cy="685800"/>
    <xdr:pic>
      <xdr:nvPicPr>
        <xdr:cNvPr id="6" name="Image 2">
          <a:extLst>
            <a:ext uri="{FF2B5EF4-FFF2-40B4-BE49-F238E27FC236}">
              <a16:creationId xmlns="" xmlns:a16="http://schemas.microsoft.com/office/drawing/2014/main" id="{AEB82E3B-F936-46B2-A8E2-A99C823CB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93059" y="112059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437030</xdr:colOff>
      <xdr:row>0</xdr:row>
      <xdr:rowOff>89647</xdr:rowOff>
    </xdr:from>
    <xdr:ext cx="5448242" cy="685800"/>
    <xdr:pic>
      <xdr:nvPicPr>
        <xdr:cNvPr id="7" name="Image 2">
          <a:extLst>
            <a:ext uri="{FF2B5EF4-FFF2-40B4-BE49-F238E27FC236}">
              <a16:creationId xmlns="" xmlns:a16="http://schemas.microsoft.com/office/drawing/2014/main" id="{3A6AEE54-690F-408C-8544-D4004F503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869206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165652</xdr:colOff>
      <xdr:row>1</xdr:row>
      <xdr:rowOff>0</xdr:rowOff>
    </xdr:from>
    <xdr:ext cx="5448242" cy="685800"/>
    <xdr:pic>
      <xdr:nvPicPr>
        <xdr:cNvPr id="3" name="Image 2">
          <a:extLst>
            <a:ext uri="{FF2B5EF4-FFF2-40B4-BE49-F238E27FC236}">
              <a16:creationId xmlns="" xmlns:a16="http://schemas.microsoft.com/office/drawing/2014/main" id="{0A055AEA-7445-42AA-B708-F77964672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88065" y="165652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504265</xdr:colOff>
      <xdr:row>0</xdr:row>
      <xdr:rowOff>100853</xdr:rowOff>
    </xdr:from>
    <xdr:ext cx="5448242" cy="685800"/>
    <xdr:pic>
      <xdr:nvPicPr>
        <xdr:cNvPr id="4" name="Image 2">
          <a:extLst>
            <a:ext uri="{FF2B5EF4-FFF2-40B4-BE49-F238E27FC236}">
              <a16:creationId xmlns="" xmlns:a16="http://schemas.microsoft.com/office/drawing/2014/main" id="{B6A3B32D-D205-40EE-96F8-5919A2F27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04265" y="100853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246529</xdr:colOff>
      <xdr:row>0</xdr:row>
      <xdr:rowOff>89647</xdr:rowOff>
    </xdr:from>
    <xdr:ext cx="5448242" cy="685800"/>
    <xdr:pic>
      <xdr:nvPicPr>
        <xdr:cNvPr id="5" name="Image 2">
          <a:extLst>
            <a:ext uri="{FF2B5EF4-FFF2-40B4-BE49-F238E27FC236}">
              <a16:creationId xmlns="" xmlns:a16="http://schemas.microsoft.com/office/drawing/2014/main" id="{60736155-FC20-4AD3-842C-37F15A212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723529" y="89647"/>
          <a:ext cx="5448242" cy="6858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8</xdr:col>
      <xdr:colOff>1038225</xdr:colOff>
      <xdr:row>4</xdr:row>
      <xdr:rowOff>133350</xdr:rowOff>
    </xdr:to>
    <xdr:pic>
      <xdr:nvPicPr>
        <xdr:cNvPr id="7333" name="Image 2">
          <a:extLst>
            <a:ext uri="{FF2B5EF4-FFF2-40B4-BE49-F238E27FC236}">
              <a16:creationId xmlns="" xmlns:a16="http://schemas.microsoft.com/office/drawing/2014/main" id="{14343213-3C61-46E1-9327-802FDC5B6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51530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622300</xdr:colOff>
      <xdr:row>0</xdr:row>
      <xdr:rowOff>50800</xdr:rowOff>
    </xdr:from>
    <xdr:to>
      <xdr:col>4</xdr:col>
      <xdr:colOff>1460310</xdr:colOff>
      <xdr:row>0</xdr:row>
      <xdr:rowOff>831850</xdr:rowOff>
    </xdr:to>
    <xdr:pic>
      <xdr:nvPicPr>
        <xdr:cNvPr id="2" name="Image 1">
          <a:extLst>
            <a:ext uri="{FF2B5EF4-FFF2-40B4-BE49-F238E27FC236}">
              <a16:creationId xmlns="" xmlns:a16="http://schemas.microsoft.com/office/drawing/2014/main" id="{C378DE6F-CDE0-4CB7-BBC1-D9156CBDD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300" y="50800"/>
          <a:ext cx="528301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520700</xdr:colOff>
      <xdr:row>0</xdr:row>
      <xdr:rowOff>50800</xdr:rowOff>
    </xdr:from>
    <xdr:to>
      <xdr:col>10</xdr:col>
      <xdr:colOff>1422210</xdr:colOff>
      <xdr:row>0</xdr:row>
      <xdr:rowOff>831850</xdr:rowOff>
    </xdr:to>
    <xdr:pic>
      <xdr:nvPicPr>
        <xdr:cNvPr id="3" name="Image 2">
          <a:extLst>
            <a:ext uri="{FF2B5EF4-FFF2-40B4-BE49-F238E27FC236}">
              <a16:creationId xmlns="" xmlns:a16="http://schemas.microsoft.com/office/drawing/2014/main" id="{5B285DC4-00CE-4422-BA27-F32E0AD10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7700" y="50800"/>
          <a:ext cx="527031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8</xdr:col>
      <xdr:colOff>1038225</xdr:colOff>
      <xdr:row>4</xdr:row>
      <xdr:rowOff>133350</xdr:rowOff>
    </xdr:to>
    <xdr:pic>
      <xdr:nvPicPr>
        <xdr:cNvPr id="8357" name="Image 2">
          <a:extLst>
            <a:ext uri="{FF2B5EF4-FFF2-40B4-BE49-F238E27FC236}">
              <a16:creationId xmlns="" xmlns:a16="http://schemas.microsoft.com/office/drawing/2014/main" id="{948947E2-DA94-4455-8B22-63E5E4577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51530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584200</xdr:colOff>
      <xdr:row>0</xdr:row>
      <xdr:rowOff>50800</xdr:rowOff>
    </xdr:from>
    <xdr:to>
      <xdr:col>4</xdr:col>
      <xdr:colOff>1422210</xdr:colOff>
      <xdr:row>0</xdr:row>
      <xdr:rowOff>831850</xdr:rowOff>
    </xdr:to>
    <xdr:pic>
      <xdr:nvPicPr>
        <xdr:cNvPr id="2" name="Image 1">
          <a:extLst>
            <a:ext uri="{FF2B5EF4-FFF2-40B4-BE49-F238E27FC236}">
              <a16:creationId xmlns="" xmlns:a16="http://schemas.microsoft.com/office/drawing/2014/main" id="{D596C63A-DF8C-4027-90B2-8F9A7BAD3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200" y="50800"/>
          <a:ext cx="528301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406400</xdr:colOff>
      <xdr:row>0</xdr:row>
      <xdr:rowOff>50800</xdr:rowOff>
    </xdr:from>
    <xdr:to>
      <xdr:col>10</xdr:col>
      <xdr:colOff>1307910</xdr:colOff>
      <xdr:row>0</xdr:row>
      <xdr:rowOff>831850</xdr:rowOff>
    </xdr:to>
    <xdr:pic>
      <xdr:nvPicPr>
        <xdr:cNvPr id="3" name="Image 2">
          <a:extLst>
            <a:ext uri="{FF2B5EF4-FFF2-40B4-BE49-F238E27FC236}">
              <a16:creationId xmlns="" xmlns:a16="http://schemas.microsoft.com/office/drawing/2014/main" id="{566C40D1-5EAB-4B99-9EA9-56841D2B2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3400" y="50800"/>
          <a:ext cx="527031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7030A0"/>
    <pageSetUpPr fitToPage="1"/>
  </sheetPr>
  <dimension ref="A1:G31"/>
  <sheetViews>
    <sheetView workbookViewId="0">
      <selection activeCell="M15" sqref="M15"/>
    </sheetView>
  </sheetViews>
  <sheetFormatPr baseColWidth="10" defaultRowHeight="12" x14ac:dyDescent="0"/>
  <cols>
    <col min="2" max="2" width="16.1640625" style="1" customWidth="1"/>
    <col min="3" max="3" width="16.33203125" style="1" customWidth="1"/>
    <col min="4" max="4" width="18.5" style="1" bestFit="1" customWidth="1"/>
    <col min="5" max="5" width="16.5" style="1" customWidth="1"/>
    <col min="6" max="6" width="20.6640625" style="1" customWidth="1"/>
    <col min="7" max="7" width="15.1640625" style="1" customWidth="1"/>
  </cols>
  <sheetData>
    <row r="1" spans="1:7" ht="25.5" customHeight="1" thickBot="1">
      <c r="A1" s="24" t="s">
        <v>24</v>
      </c>
      <c r="B1" s="25" t="s">
        <v>77</v>
      </c>
      <c r="C1" s="26" t="s">
        <v>25</v>
      </c>
      <c r="D1" s="32" t="s">
        <v>80</v>
      </c>
    </row>
    <row r="2" spans="1:7" ht="22" customHeight="1" thickBot="1">
      <c r="A2" s="27" t="s">
        <v>26</v>
      </c>
      <c r="B2" s="33"/>
      <c r="C2" s="28" t="s">
        <v>27</v>
      </c>
      <c r="D2" s="35"/>
      <c r="F2" s="22" t="s">
        <v>28</v>
      </c>
      <c r="G2" s="31" t="s">
        <v>52</v>
      </c>
    </row>
    <row r="3" spans="1:7" ht="22" customHeight="1" thickBot="1">
      <c r="D3" s="1" t="s">
        <v>29</v>
      </c>
      <c r="E3" s="1" t="s">
        <v>30</v>
      </c>
      <c r="F3" s="68" t="s">
        <v>78</v>
      </c>
      <c r="G3" s="23" t="s">
        <v>53</v>
      </c>
    </row>
    <row r="4" spans="1:7" ht="22" customHeight="1" thickBot="1">
      <c r="A4" s="29" t="s">
        <v>31</v>
      </c>
      <c r="B4" s="30"/>
      <c r="C4" s="1" t="s">
        <v>32</v>
      </c>
      <c r="D4" s="76"/>
      <c r="E4" s="76"/>
      <c r="F4" s="76"/>
      <c r="G4" s="4" t="s">
        <v>54</v>
      </c>
    </row>
    <row r="5" spans="1:7" ht="22" customHeight="1">
      <c r="C5" s="1" t="s">
        <v>33</v>
      </c>
      <c r="D5" s="36"/>
      <c r="E5" s="36"/>
      <c r="F5" s="36"/>
      <c r="G5" s="4" t="s">
        <v>55</v>
      </c>
    </row>
    <row r="6" spans="1:7" ht="22" customHeight="1">
      <c r="C6" s="1" t="s">
        <v>34</v>
      </c>
      <c r="D6" s="36"/>
      <c r="E6" s="36"/>
      <c r="F6" s="36"/>
      <c r="G6" s="4" t="s">
        <v>56</v>
      </c>
    </row>
    <row r="7" spans="1:7" ht="22" customHeight="1">
      <c r="C7" s="1" t="s">
        <v>35</v>
      </c>
      <c r="D7" s="36"/>
      <c r="E7" s="36"/>
      <c r="F7" s="36"/>
      <c r="G7" s="36" t="s">
        <v>57</v>
      </c>
    </row>
    <row r="8" spans="1:7" ht="22" customHeight="1">
      <c r="C8" s="1" t="s">
        <v>36</v>
      </c>
      <c r="D8" s="36"/>
      <c r="E8" s="36"/>
      <c r="F8" s="36"/>
      <c r="G8"/>
    </row>
    <row r="9" spans="1:7" ht="22" customHeight="1">
      <c r="C9" s="1" t="s">
        <v>37</v>
      </c>
      <c r="D9" s="36"/>
      <c r="E9" s="36"/>
      <c r="F9" s="36"/>
    </row>
    <row r="10" spans="1:7" ht="22" customHeight="1">
      <c r="D10" s="105"/>
      <c r="E10" s="105"/>
      <c r="F10" s="105"/>
    </row>
    <row r="11" spans="1:7" ht="22" customHeight="1">
      <c r="C11" s="1" t="s">
        <v>87</v>
      </c>
      <c r="D11" s="36"/>
      <c r="E11" s="36"/>
      <c r="F11" s="36"/>
    </row>
    <row r="12" spans="1:7" ht="22" customHeight="1">
      <c r="C12" s="1" t="s">
        <v>88</v>
      </c>
      <c r="D12" s="36"/>
      <c r="E12" s="36"/>
      <c r="F12" s="36"/>
    </row>
    <row r="13" spans="1:7" ht="22.5" customHeight="1"/>
    <row r="14" spans="1:7" ht="25" customHeight="1">
      <c r="A14" s="21" t="s">
        <v>38</v>
      </c>
      <c r="B14" s="6" t="s">
        <v>39</v>
      </c>
      <c r="C14" s="6" t="s">
        <v>40</v>
      </c>
      <c r="D14" s="6" t="s">
        <v>41</v>
      </c>
      <c r="E14" s="6" t="s">
        <v>42</v>
      </c>
      <c r="F14" s="6" t="s">
        <v>43</v>
      </c>
      <c r="G14" s="6" t="s">
        <v>44</v>
      </c>
    </row>
    <row r="15" spans="1:7" ht="25" customHeight="1">
      <c r="A15" s="5" t="s">
        <v>45</v>
      </c>
      <c r="B15" s="77">
        <f>COUNTA('1er DAN '!B2:B51)</f>
        <v>0</v>
      </c>
      <c r="C15" s="77">
        <f>('1er DAN '!I52)</f>
        <v>0</v>
      </c>
      <c r="D15" s="78" t="e">
        <f t="shared" ref="D15:D21" si="0">(C15/B15)</f>
        <v>#DIV/0!</v>
      </c>
      <c r="E15" s="77">
        <f>('1er DAN '!H52)</f>
        <v>15</v>
      </c>
      <c r="F15" s="77">
        <f>('1er DAN '!J52)</f>
        <v>0</v>
      </c>
      <c r="G15" s="79">
        <f t="shared" ref="G15:G20" si="1">SUM(E15:F15)</f>
        <v>15</v>
      </c>
    </row>
    <row r="16" spans="1:7" ht="25" customHeight="1">
      <c r="A16" s="5" t="s">
        <v>46</v>
      </c>
      <c r="B16" s="4">
        <f>COUNTA('2èm DAN'!B2:B51)</f>
        <v>0</v>
      </c>
      <c r="C16" s="4">
        <f>('2èm DAN'!J52)</f>
        <v>0</v>
      </c>
      <c r="D16" s="7" t="e">
        <f t="shared" si="0"/>
        <v>#DIV/0!</v>
      </c>
      <c r="E16" s="4">
        <f>('2èm DAN'!I52)</f>
        <v>25</v>
      </c>
      <c r="F16" s="4">
        <f>('2èm DAN'!K52)</f>
        <v>0</v>
      </c>
      <c r="G16" s="6">
        <f t="shared" si="1"/>
        <v>25</v>
      </c>
    </row>
    <row r="17" spans="1:7" ht="25" customHeight="1">
      <c r="A17" s="5" t="s">
        <v>47</v>
      </c>
      <c r="B17" s="77">
        <f>COUNTA('3èm DAN'!B2:B51)</f>
        <v>0</v>
      </c>
      <c r="C17" s="77">
        <f>('3èm DAN'!J52)</f>
        <v>0</v>
      </c>
      <c r="D17" s="78" t="e">
        <f t="shared" si="0"/>
        <v>#DIV/0!</v>
      </c>
      <c r="E17" s="77">
        <f>('3èm DAN'!I52)</f>
        <v>35</v>
      </c>
      <c r="F17" s="77">
        <f>('3èm DAN'!K52)</f>
        <v>0</v>
      </c>
      <c r="G17" s="79">
        <f t="shared" si="1"/>
        <v>35</v>
      </c>
    </row>
    <row r="18" spans="1:7" ht="25" customHeight="1">
      <c r="A18" s="5" t="s">
        <v>48</v>
      </c>
      <c r="B18" s="4">
        <f>COUNTA('4èm DAN'!B2:B51)</f>
        <v>0</v>
      </c>
      <c r="C18" s="4">
        <f>('4èm DAN'!J52)</f>
        <v>0</v>
      </c>
      <c r="D18" s="7" t="e">
        <f t="shared" si="0"/>
        <v>#DIV/0!</v>
      </c>
      <c r="E18" s="4">
        <f>('4èm DAN'!I52)</f>
        <v>45</v>
      </c>
      <c r="F18" s="4">
        <f>('4èm DAN'!K52)</f>
        <v>0</v>
      </c>
      <c r="G18" s="6">
        <f t="shared" si="1"/>
        <v>45</v>
      </c>
    </row>
    <row r="19" spans="1:7" ht="25" customHeight="1">
      <c r="A19" s="5" t="s">
        <v>49</v>
      </c>
      <c r="B19" s="77">
        <f>COUNTA('5èm DAN'!B2:B51)</f>
        <v>0</v>
      </c>
      <c r="C19" s="77">
        <f>('5èm DAN'!J52)</f>
        <v>0</v>
      </c>
      <c r="D19" s="78" t="e">
        <f t="shared" si="0"/>
        <v>#DIV/0!</v>
      </c>
      <c r="E19" s="77">
        <f>('5èm DAN'!I52)</f>
        <v>55</v>
      </c>
      <c r="F19" s="77">
        <f>('5èm DAN'!K52)</f>
        <v>0</v>
      </c>
      <c r="G19" s="80">
        <f t="shared" si="1"/>
        <v>55</v>
      </c>
    </row>
    <row r="20" spans="1:7" ht="25" customHeight="1">
      <c r="A20" s="5" t="s">
        <v>50</v>
      </c>
      <c r="B20" s="4">
        <f>COUNTA('6èm Dan'!B2:B51)</f>
        <v>0</v>
      </c>
      <c r="C20" s="4">
        <f>'6èm Dan'!J52</f>
        <v>0</v>
      </c>
      <c r="D20" s="7" t="e">
        <f t="shared" si="0"/>
        <v>#DIV/0!</v>
      </c>
      <c r="E20" s="4">
        <f>'6èm Dan'!I52</f>
        <v>0</v>
      </c>
      <c r="F20" s="4">
        <f>'6èm Dan'!K52</f>
        <v>0</v>
      </c>
      <c r="G20" s="20">
        <f t="shared" si="1"/>
        <v>0</v>
      </c>
    </row>
    <row r="21" spans="1:7" ht="25" customHeight="1">
      <c r="A21" s="5" t="s">
        <v>51</v>
      </c>
      <c r="B21" s="4">
        <f>COUNTA('7èm DAN'!B2:B51)</f>
        <v>0</v>
      </c>
      <c r="C21" s="4">
        <f>'7èm DAN'!J52</f>
        <v>0</v>
      </c>
      <c r="D21" s="7" t="e">
        <f t="shared" si="0"/>
        <v>#DIV/0!</v>
      </c>
      <c r="E21" s="4">
        <f>'7èm DAN'!I52</f>
        <v>0</v>
      </c>
      <c r="F21" s="4">
        <f>'7èm DAN'!K52</f>
        <v>0</v>
      </c>
      <c r="G21" s="20">
        <f>SUM(E21:F21)</f>
        <v>0</v>
      </c>
    </row>
    <row r="22" spans="1:7" s="19" customFormat="1" ht="25" customHeight="1">
      <c r="A22" s="21" t="s">
        <v>23</v>
      </c>
      <c r="B22" s="72">
        <f>SUM(B15:B21)</f>
        <v>0</v>
      </c>
      <c r="C22" s="72">
        <f>SUM(C15:C21)</f>
        <v>0</v>
      </c>
      <c r="D22" s="73" t="e">
        <f>(C22/B22)</f>
        <v>#DIV/0!</v>
      </c>
      <c r="E22" s="72">
        <f>SUM(E15:E21)</f>
        <v>175</v>
      </c>
      <c r="F22" s="74">
        <f>SUM(F15:F21)</f>
        <v>0</v>
      </c>
      <c r="G22" s="75">
        <f>SUM(G15:G21)</f>
        <v>175</v>
      </c>
    </row>
    <row r="23" spans="1:7" ht="25" customHeight="1"/>
    <row r="24" spans="1:7" ht="25" customHeight="1">
      <c r="E24" s="68" t="s">
        <v>86</v>
      </c>
      <c r="F24" s="98">
        <f>+SUM(F22)-SUM('Bilan financier'!C:C)</f>
        <v>0</v>
      </c>
    </row>
    <row r="25" spans="1:7" ht="25" customHeight="1"/>
    <row r="26" spans="1:7" ht="25" customHeight="1"/>
    <row r="27" spans="1:7" ht="25" customHeight="1"/>
    <row r="28" spans="1:7" ht="25" customHeight="1"/>
    <row r="29" spans="1:7" ht="25" customHeight="1"/>
    <row r="30" spans="1:7" ht="25" customHeight="1"/>
    <row r="31" spans="1:7" ht="25" customHeight="1"/>
  </sheetData>
  <phoneticPr fontId="0" type="noConversion"/>
  <conditionalFormatting sqref="G7">
    <cfRule type="expression" dxfId="33" priority="5" stopIfTrue="1">
      <formula>$B$1="CHANBARA"</formula>
    </cfRule>
  </conditionalFormatting>
  <conditionalFormatting sqref="G6">
    <cfRule type="expression" dxfId="32" priority="4" stopIfTrue="1">
      <formula>$B$1="NAGINATA"</formula>
    </cfRule>
  </conditionalFormatting>
  <conditionalFormatting sqref="G5">
    <cfRule type="expression" dxfId="31" priority="3" stopIfTrue="1">
      <formula>$B$1="JODO"</formula>
    </cfRule>
  </conditionalFormatting>
  <conditionalFormatting sqref="G4">
    <cfRule type="expression" dxfId="30" priority="2" stopIfTrue="1">
      <formula>$B$1="IAIDO"</formula>
    </cfRule>
  </conditionalFormatting>
  <conditionalFormatting sqref="G3">
    <cfRule type="expression" dxfId="29" priority="1" stopIfTrue="1">
      <formula>$B$1="KENDO"</formula>
    </cfRule>
  </conditionalFormatting>
  <dataValidations count="2">
    <dataValidation type="list" allowBlank="1" showInputMessage="1" showErrorMessage="1" sqref="D1">
      <formula1>"NAT,REG"</formula1>
    </dataValidation>
    <dataValidation type="list" allowBlank="1" showInputMessage="1" showErrorMessage="1" sqref="B1">
      <formula1>"KENDO,IAIDO,JODO,NAGINATA,CHANBARA"</formula1>
    </dataValidation>
  </dataValidations>
  <printOptions horizontalCentered="1"/>
  <pageMargins left="0.78740157480314965" right="0.78740157480314965" top="1.1023622047244095" bottom="0.98425196850393704" header="0.51181102362204722" footer="0.51181102362204722"/>
  <pageSetup paperSize="9" scale="94" orientation="landscape"/>
  <headerFooter alignWithMargins="0">
    <oddHeader xml:space="preserve">&amp;C&amp;A
Passage de Grades
</oddHeader>
    <oddFooter>&amp;RAC / JPS - 06/08/2015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 tint="-0.249977111117893"/>
  </sheetPr>
  <dimension ref="A1:C26"/>
  <sheetViews>
    <sheetView zoomScale="125" zoomScaleNormal="125" zoomScalePageLayoutView="125" workbookViewId="0">
      <selection activeCell="B9" sqref="B9"/>
    </sheetView>
  </sheetViews>
  <sheetFormatPr baseColWidth="10" defaultRowHeight="12" x14ac:dyDescent="0"/>
  <cols>
    <col min="1" max="1" width="13.6640625" bestFit="1" customWidth="1"/>
    <col min="2" max="2" width="31.83203125" customWidth="1"/>
    <col min="3" max="3" width="13.83203125" customWidth="1"/>
  </cols>
  <sheetData>
    <row r="1" spans="1:3">
      <c r="A1" s="9" t="s">
        <v>82</v>
      </c>
      <c r="B1" s="9" t="s">
        <v>83</v>
      </c>
      <c r="C1" s="9" t="s">
        <v>84</v>
      </c>
    </row>
    <row r="2" spans="1:3" ht="19.75" customHeight="1">
      <c r="A2" s="97" t="s">
        <v>85</v>
      </c>
      <c r="B2" s="34"/>
      <c r="C2" s="34"/>
    </row>
    <row r="3" spans="1:3">
      <c r="A3" s="97"/>
      <c r="B3" s="34"/>
      <c r="C3" s="34"/>
    </row>
    <row r="4" spans="1:3">
      <c r="A4" s="97"/>
      <c r="B4" s="34"/>
      <c r="C4" s="34"/>
    </row>
    <row r="5" spans="1:3">
      <c r="A5" s="97"/>
      <c r="B5" s="34"/>
      <c r="C5" s="34"/>
    </row>
    <row r="6" spans="1:3">
      <c r="A6" s="97"/>
      <c r="B6" s="34"/>
      <c r="C6" s="34"/>
    </row>
    <row r="7" spans="1:3">
      <c r="A7" s="97"/>
      <c r="B7" s="34"/>
      <c r="C7" s="34"/>
    </row>
    <row r="8" spans="1:3">
      <c r="A8" s="97"/>
      <c r="B8" s="34"/>
      <c r="C8" s="34"/>
    </row>
    <row r="9" spans="1:3">
      <c r="A9" s="97"/>
      <c r="B9" s="34"/>
      <c r="C9" s="34"/>
    </row>
    <row r="10" spans="1:3">
      <c r="A10" s="97"/>
      <c r="B10" s="34"/>
      <c r="C10" s="34"/>
    </row>
    <row r="11" spans="1:3">
      <c r="A11" s="97"/>
      <c r="B11" s="34"/>
      <c r="C11" s="34"/>
    </row>
    <row r="12" spans="1:3">
      <c r="A12" s="97"/>
      <c r="B12" s="34"/>
      <c r="C12" s="34"/>
    </row>
    <row r="13" spans="1:3">
      <c r="A13" s="97"/>
      <c r="B13" s="34"/>
      <c r="C13" s="34"/>
    </row>
    <row r="14" spans="1:3">
      <c r="A14" s="97"/>
      <c r="B14" s="34"/>
      <c r="C14" s="34"/>
    </row>
    <row r="15" spans="1:3">
      <c r="A15" s="97"/>
      <c r="B15" s="34"/>
      <c r="C15" s="34"/>
    </row>
    <row r="16" spans="1:3">
      <c r="A16" s="97"/>
      <c r="B16" s="34"/>
      <c r="C16" s="34"/>
    </row>
    <row r="17" spans="1:3">
      <c r="A17" s="97"/>
      <c r="B17" s="34"/>
      <c r="C17" s="34"/>
    </row>
    <row r="18" spans="1:3">
      <c r="A18" s="97"/>
      <c r="B18" s="34"/>
      <c r="C18" s="34"/>
    </row>
    <row r="19" spans="1:3">
      <c r="A19" s="97"/>
      <c r="B19" s="34"/>
      <c r="C19" s="34"/>
    </row>
    <row r="20" spans="1:3">
      <c r="A20" s="97"/>
      <c r="B20" s="34"/>
      <c r="C20" s="34"/>
    </row>
    <row r="21" spans="1:3">
      <c r="A21" s="97"/>
      <c r="B21" s="34"/>
      <c r="C21" s="34"/>
    </row>
    <row r="22" spans="1:3">
      <c r="A22" s="97"/>
      <c r="B22" s="34"/>
      <c r="C22" s="34"/>
    </row>
    <row r="23" spans="1:3">
      <c r="A23" s="97"/>
      <c r="B23" s="34"/>
      <c r="C23" s="34"/>
    </row>
    <row r="24" spans="1:3">
      <c r="A24" s="97"/>
      <c r="B24" s="34"/>
      <c r="C24" s="34"/>
    </row>
    <row r="25" spans="1:3">
      <c r="A25" s="97"/>
      <c r="B25" s="34"/>
      <c r="C25" s="34"/>
    </row>
    <row r="26" spans="1:3">
      <c r="A26" s="97"/>
      <c r="B26" s="34"/>
      <c r="C26" s="34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A775"/>
  <sheetViews>
    <sheetView view="pageBreakPreview" zoomScale="115" zoomScaleSheetLayoutView="115" workbookViewId="0">
      <pane xSplit="1" topLeftCell="B1" activePane="topRight" state="frozen"/>
      <selection activeCell="E12" sqref="E12"/>
      <selection pane="topRight" activeCell="J3" sqref="J3"/>
    </sheetView>
  </sheetViews>
  <sheetFormatPr baseColWidth="10" defaultRowHeight="12" x14ac:dyDescent="0"/>
  <cols>
    <col min="1" max="1" width="4" style="1" customWidth="1"/>
    <col min="2" max="2" width="25.6640625" style="13" customWidth="1"/>
    <col min="3" max="4" width="17.6640625" style="13" customWidth="1"/>
    <col min="5" max="5" width="11.6640625" style="16" customWidth="1"/>
    <col min="6" max="6" width="24.83203125" style="16" customWidth="1"/>
    <col min="7" max="7" width="15.83203125" style="16" customWidth="1"/>
    <col min="8" max="8" width="9.83203125" style="13" customWidth="1"/>
    <col min="9" max="9" width="9.83203125" style="1" customWidth="1"/>
    <col min="10" max="10" width="9.83203125" style="13" customWidth="1"/>
    <col min="11" max="11" width="1.6640625" style="13" customWidth="1"/>
    <col min="12" max="16" width="6.5" style="13" customWidth="1"/>
    <col min="17" max="17" width="10.33203125" style="1" customWidth="1"/>
    <col min="18" max="18" width="5.1640625" style="13" customWidth="1"/>
    <col min="19" max="19" width="10.33203125" style="1" customWidth="1"/>
    <col min="20" max="20" width="3.83203125" style="1" customWidth="1"/>
    <col min="21" max="23" width="6.33203125" style="1" customWidth="1"/>
    <col min="24" max="24" width="7.5" style="1" customWidth="1"/>
  </cols>
  <sheetData>
    <row r="1" spans="1:27" s="104" customFormat="1" ht="29" customHeight="1">
      <c r="A1" s="100" t="s">
        <v>0</v>
      </c>
      <c r="B1" s="101" t="s">
        <v>1</v>
      </c>
      <c r="C1" s="101" t="s">
        <v>2</v>
      </c>
      <c r="D1" s="101" t="s">
        <v>62</v>
      </c>
      <c r="E1" s="102" t="s">
        <v>3</v>
      </c>
      <c r="F1" s="102" t="s">
        <v>81</v>
      </c>
      <c r="G1" s="102" t="s">
        <v>58</v>
      </c>
      <c r="H1" s="101" t="s">
        <v>4</v>
      </c>
      <c r="I1" s="100" t="s">
        <v>5</v>
      </c>
      <c r="J1" s="101" t="s">
        <v>6</v>
      </c>
      <c r="K1" s="103"/>
      <c r="L1" s="101" t="s">
        <v>7</v>
      </c>
      <c r="M1" s="101" t="s">
        <v>8</v>
      </c>
      <c r="N1" s="101" t="s">
        <v>9</v>
      </c>
      <c r="O1" s="101" t="s">
        <v>10</v>
      </c>
      <c r="P1" s="101" t="s">
        <v>11</v>
      </c>
      <c r="Q1" s="100" t="s">
        <v>13</v>
      </c>
      <c r="R1" s="101" t="s">
        <v>14</v>
      </c>
      <c r="S1" s="100" t="s">
        <v>15</v>
      </c>
      <c r="U1" s="100" t="s">
        <v>16</v>
      </c>
      <c r="V1" s="100" t="s">
        <v>17</v>
      </c>
      <c r="W1" s="100" t="s">
        <v>18</v>
      </c>
      <c r="X1" s="100" t="s">
        <v>19</v>
      </c>
      <c r="Z1" s="104" t="s">
        <v>20</v>
      </c>
      <c r="AA1" s="104" t="s">
        <v>21</v>
      </c>
    </row>
    <row r="2" spans="1:27" ht="20" customHeight="1">
      <c r="A2" s="4">
        <v>101</v>
      </c>
      <c r="B2" s="69"/>
      <c r="C2" s="34"/>
      <c r="D2" s="34"/>
      <c r="E2" s="12"/>
      <c r="F2" s="12"/>
      <c r="G2" s="39" t="str">
        <f t="shared" ref="G2:G15" si="0">IF(E2&lt;&gt;"",IF((DATE(YEAR(E2)+13,MONTH(E2),DAY(E2)))&lt;=Date_Passage,"OK","PAS L'AGE"),"")</f>
        <v/>
      </c>
      <c r="H2" s="11">
        <v>15</v>
      </c>
      <c r="I2" s="40" t="str">
        <f>(S2)</f>
        <v>N</v>
      </c>
      <c r="J2" s="11">
        <v>0</v>
      </c>
      <c r="L2" s="11" t="s">
        <v>22</v>
      </c>
      <c r="M2" s="11" t="s">
        <v>22</v>
      </c>
      <c r="N2" s="11" t="s">
        <v>22</v>
      </c>
      <c r="O2" s="11" t="s">
        <v>22</v>
      </c>
      <c r="P2" s="11" t="s">
        <v>22</v>
      </c>
      <c r="Q2" s="40" t="str">
        <f>IF(AND(V2&gt;=Z2),"O",IF(AND(W2&gt;=Z2),"N",IF(AND(V2=AA2,W2=AA2),"O",IF(AND(V2&lt;=AA2,W2&lt;=AA2),"I"))))</f>
        <v>N</v>
      </c>
      <c r="R2" s="99" t="s">
        <v>22</v>
      </c>
      <c r="S2" s="40" t="str">
        <f>IF(R2="","",R2)</f>
        <v>N</v>
      </c>
      <c r="U2" s="40">
        <f t="shared" ref="U2:U33" si="1">COUNTA(L2:P2)</f>
        <v>5</v>
      </c>
      <c r="V2" s="40">
        <f t="shared" ref="V2:V33" si="2">COUNTIF(L2:P2,"O")</f>
        <v>0</v>
      </c>
      <c r="W2" s="40">
        <f t="shared" ref="W2:W33" si="3">COUNTIF(L2:P2,"N")</f>
        <v>5</v>
      </c>
      <c r="X2" s="40">
        <f t="shared" ref="X2:X33" si="4">COUNTIF(L2:P2,"I")</f>
        <v>0</v>
      </c>
      <c r="Z2">
        <f>(U2+1)/2</f>
        <v>3</v>
      </c>
      <c r="AA2">
        <f>(U2-1)/2</f>
        <v>2</v>
      </c>
    </row>
    <row r="3" spans="1:27" ht="20" customHeight="1">
      <c r="A3" s="4">
        <v>102</v>
      </c>
      <c r="B3" s="82"/>
      <c r="C3" s="34"/>
      <c r="D3" s="34"/>
      <c r="E3" s="88"/>
      <c r="F3" s="88"/>
      <c r="G3" s="39" t="str">
        <f t="shared" si="0"/>
        <v/>
      </c>
      <c r="H3" s="11"/>
      <c r="I3" s="40" t="str">
        <f t="shared" ref="I3:I16" si="5">(S3)</f>
        <v>N</v>
      </c>
      <c r="J3" s="11"/>
      <c r="L3" s="11" t="s">
        <v>22</v>
      </c>
      <c r="M3" s="11" t="s">
        <v>22</v>
      </c>
      <c r="N3" s="11" t="s">
        <v>22</v>
      </c>
      <c r="O3" s="11" t="s">
        <v>22</v>
      </c>
      <c r="P3" s="11" t="s">
        <v>22</v>
      </c>
      <c r="Q3" s="40" t="str">
        <f t="shared" ref="Q3:Q51" si="6">IF(AND(V3&gt;=Z3),"O",IF(AND(W3&gt;=Z3),"N",IF(AND(V3=AA3,W3=AA3),"O",IF(AND(V3&lt;=AA3,W3&lt;=AA3),"I"))))</f>
        <v>N</v>
      </c>
      <c r="R3" s="99" t="s">
        <v>22</v>
      </c>
      <c r="S3" s="40" t="str">
        <f t="shared" ref="S3:S15" si="7">IF(R3="","",R3)</f>
        <v>N</v>
      </c>
      <c r="U3" s="40">
        <f t="shared" si="1"/>
        <v>5</v>
      </c>
      <c r="V3" s="40">
        <f t="shared" si="2"/>
        <v>0</v>
      </c>
      <c r="W3" s="40">
        <f t="shared" si="3"/>
        <v>5</v>
      </c>
      <c r="X3" s="40">
        <f t="shared" si="4"/>
        <v>0</v>
      </c>
      <c r="Z3">
        <f t="shared" ref="Z3:Z51" si="8">(U3+1)/2</f>
        <v>3</v>
      </c>
      <c r="AA3">
        <f t="shared" ref="AA3:AA51" si="9">(U3-1)/2</f>
        <v>2</v>
      </c>
    </row>
    <row r="4" spans="1:27" ht="20" customHeight="1">
      <c r="A4" s="4">
        <v>103</v>
      </c>
      <c r="B4" s="69"/>
      <c r="C4" s="34"/>
      <c r="D4" s="34"/>
      <c r="E4" s="12"/>
      <c r="F4" s="12"/>
      <c r="G4" s="39" t="str">
        <f t="shared" si="0"/>
        <v/>
      </c>
      <c r="H4" s="11"/>
      <c r="I4" s="40" t="str">
        <f t="shared" si="5"/>
        <v>N</v>
      </c>
      <c r="J4" s="11"/>
      <c r="L4" s="11" t="s">
        <v>22</v>
      </c>
      <c r="M4" s="11" t="s">
        <v>22</v>
      </c>
      <c r="N4" s="11" t="s">
        <v>22</v>
      </c>
      <c r="O4" s="11" t="s">
        <v>22</v>
      </c>
      <c r="P4" s="11" t="s">
        <v>22</v>
      </c>
      <c r="Q4" s="40" t="str">
        <f t="shared" si="6"/>
        <v>N</v>
      </c>
      <c r="R4" s="99" t="s">
        <v>22</v>
      </c>
      <c r="S4" s="40" t="str">
        <f t="shared" si="7"/>
        <v>N</v>
      </c>
      <c r="U4" s="40">
        <f t="shared" si="1"/>
        <v>5</v>
      </c>
      <c r="V4" s="40">
        <f t="shared" si="2"/>
        <v>0</v>
      </c>
      <c r="W4" s="40">
        <f t="shared" si="3"/>
        <v>5</v>
      </c>
      <c r="X4" s="40">
        <f t="shared" si="4"/>
        <v>0</v>
      </c>
      <c r="Z4">
        <f t="shared" si="8"/>
        <v>3</v>
      </c>
      <c r="AA4">
        <f t="shared" si="9"/>
        <v>2</v>
      </c>
    </row>
    <row r="5" spans="1:27" ht="20" customHeight="1">
      <c r="A5" s="4">
        <v>104</v>
      </c>
      <c r="B5" s="82"/>
      <c r="C5" s="34"/>
      <c r="D5" s="34"/>
      <c r="E5" s="83"/>
      <c r="F5" s="83"/>
      <c r="G5" s="39" t="str">
        <f t="shared" si="0"/>
        <v/>
      </c>
      <c r="H5" s="11"/>
      <c r="I5" s="40" t="str">
        <f t="shared" si="5"/>
        <v>N</v>
      </c>
      <c r="J5" s="11"/>
      <c r="L5" s="11" t="s">
        <v>22</v>
      </c>
      <c r="M5" s="11" t="s">
        <v>22</v>
      </c>
      <c r="N5" s="11" t="s">
        <v>22</v>
      </c>
      <c r="O5" s="11" t="s">
        <v>22</v>
      </c>
      <c r="P5" s="11" t="s">
        <v>22</v>
      </c>
      <c r="Q5" s="40" t="str">
        <f t="shared" si="6"/>
        <v>N</v>
      </c>
      <c r="R5" s="99" t="s">
        <v>22</v>
      </c>
      <c r="S5" s="40" t="str">
        <f t="shared" si="7"/>
        <v>N</v>
      </c>
      <c r="U5" s="40">
        <f t="shared" si="1"/>
        <v>5</v>
      </c>
      <c r="V5" s="40">
        <f t="shared" si="2"/>
        <v>0</v>
      </c>
      <c r="W5" s="40">
        <f t="shared" si="3"/>
        <v>5</v>
      </c>
      <c r="X5" s="40">
        <f t="shared" si="4"/>
        <v>0</v>
      </c>
      <c r="Z5">
        <f t="shared" si="8"/>
        <v>3</v>
      </c>
      <c r="AA5">
        <f t="shared" si="9"/>
        <v>2</v>
      </c>
    </row>
    <row r="6" spans="1:27" ht="20" customHeight="1">
      <c r="A6" s="4">
        <v>105</v>
      </c>
      <c r="B6" s="82"/>
      <c r="C6" s="34"/>
      <c r="D6" s="34"/>
      <c r="E6" s="83"/>
      <c r="F6" s="83"/>
      <c r="G6" s="39" t="str">
        <f t="shared" si="0"/>
        <v/>
      </c>
      <c r="H6" s="11"/>
      <c r="I6" s="40" t="str">
        <f t="shared" si="5"/>
        <v>N</v>
      </c>
      <c r="J6" s="11"/>
      <c r="L6" s="11" t="s">
        <v>22</v>
      </c>
      <c r="M6" s="11" t="s">
        <v>22</v>
      </c>
      <c r="N6" s="11" t="s">
        <v>22</v>
      </c>
      <c r="O6" s="11" t="s">
        <v>22</v>
      </c>
      <c r="P6" s="11" t="s">
        <v>22</v>
      </c>
      <c r="Q6" s="40" t="str">
        <f t="shared" si="6"/>
        <v>N</v>
      </c>
      <c r="R6" s="99" t="s">
        <v>22</v>
      </c>
      <c r="S6" s="40" t="str">
        <f t="shared" si="7"/>
        <v>N</v>
      </c>
      <c r="U6" s="40">
        <f t="shared" si="1"/>
        <v>5</v>
      </c>
      <c r="V6" s="40">
        <f t="shared" si="2"/>
        <v>0</v>
      </c>
      <c r="W6" s="40">
        <f t="shared" si="3"/>
        <v>5</v>
      </c>
      <c r="X6" s="40">
        <f t="shared" si="4"/>
        <v>0</v>
      </c>
      <c r="Z6">
        <f t="shared" si="8"/>
        <v>3</v>
      </c>
      <c r="AA6">
        <f t="shared" si="9"/>
        <v>2</v>
      </c>
    </row>
    <row r="7" spans="1:27" ht="20" customHeight="1">
      <c r="A7" s="4">
        <v>106</v>
      </c>
      <c r="B7" s="69"/>
      <c r="C7" s="34"/>
      <c r="D7" s="34"/>
      <c r="E7" s="12"/>
      <c r="F7" s="12"/>
      <c r="G7" s="39" t="str">
        <f t="shared" si="0"/>
        <v/>
      </c>
      <c r="H7" s="11"/>
      <c r="I7" s="40" t="str">
        <f t="shared" si="5"/>
        <v>N</v>
      </c>
      <c r="J7" s="11"/>
      <c r="L7" s="11" t="s">
        <v>22</v>
      </c>
      <c r="M7" s="11" t="s">
        <v>22</v>
      </c>
      <c r="N7" s="11" t="s">
        <v>22</v>
      </c>
      <c r="O7" s="11" t="s">
        <v>22</v>
      </c>
      <c r="P7" s="11" t="s">
        <v>22</v>
      </c>
      <c r="Q7" s="40" t="str">
        <f t="shared" si="6"/>
        <v>N</v>
      </c>
      <c r="R7" s="99" t="s">
        <v>22</v>
      </c>
      <c r="S7" s="40" t="str">
        <f t="shared" si="7"/>
        <v>N</v>
      </c>
      <c r="U7" s="40">
        <f t="shared" si="1"/>
        <v>5</v>
      </c>
      <c r="V7" s="40">
        <f t="shared" si="2"/>
        <v>0</v>
      </c>
      <c r="W7" s="40">
        <f t="shared" si="3"/>
        <v>5</v>
      </c>
      <c r="X7" s="40">
        <f t="shared" si="4"/>
        <v>0</v>
      </c>
      <c r="Z7">
        <f t="shared" si="8"/>
        <v>3</v>
      </c>
      <c r="AA7">
        <f t="shared" si="9"/>
        <v>2</v>
      </c>
    </row>
    <row r="8" spans="1:27" ht="20" customHeight="1">
      <c r="A8" s="4">
        <v>107</v>
      </c>
      <c r="B8" s="69"/>
      <c r="C8" s="34"/>
      <c r="D8" s="34"/>
      <c r="E8" s="12"/>
      <c r="F8" s="12"/>
      <c r="G8" s="39" t="str">
        <f t="shared" si="0"/>
        <v/>
      </c>
      <c r="H8" s="11"/>
      <c r="I8" s="40" t="str">
        <f t="shared" si="5"/>
        <v>N</v>
      </c>
      <c r="J8" s="11"/>
      <c r="L8" s="11" t="s">
        <v>22</v>
      </c>
      <c r="M8" s="11" t="s">
        <v>22</v>
      </c>
      <c r="N8" s="11" t="s">
        <v>22</v>
      </c>
      <c r="O8" s="11" t="s">
        <v>22</v>
      </c>
      <c r="P8" s="11" t="s">
        <v>22</v>
      </c>
      <c r="Q8" s="40" t="str">
        <f t="shared" si="6"/>
        <v>N</v>
      </c>
      <c r="R8" s="99" t="s">
        <v>22</v>
      </c>
      <c r="S8" s="40" t="str">
        <f t="shared" si="7"/>
        <v>N</v>
      </c>
      <c r="U8" s="40">
        <f t="shared" si="1"/>
        <v>5</v>
      </c>
      <c r="V8" s="40">
        <f t="shared" si="2"/>
        <v>0</v>
      </c>
      <c r="W8" s="40">
        <f t="shared" si="3"/>
        <v>5</v>
      </c>
      <c r="X8" s="40">
        <f t="shared" si="4"/>
        <v>0</v>
      </c>
      <c r="Z8">
        <f t="shared" si="8"/>
        <v>3</v>
      </c>
      <c r="AA8">
        <f t="shared" si="9"/>
        <v>2</v>
      </c>
    </row>
    <row r="9" spans="1:27" ht="20" customHeight="1">
      <c r="A9" s="4">
        <v>108</v>
      </c>
      <c r="B9" s="82"/>
      <c r="C9" s="34"/>
      <c r="D9" s="34"/>
      <c r="E9" s="88"/>
      <c r="F9" s="88"/>
      <c r="G9" s="39" t="str">
        <f t="shared" si="0"/>
        <v/>
      </c>
      <c r="H9" s="11"/>
      <c r="I9" s="40" t="str">
        <f t="shared" si="5"/>
        <v>N</v>
      </c>
      <c r="J9" s="11"/>
      <c r="L9" s="11" t="s">
        <v>22</v>
      </c>
      <c r="M9" s="11" t="s">
        <v>22</v>
      </c>
      <c r="N9" s="11" t="s">
        <v>22</v>
      </c>
      <c r="O9" s="11" t="s">
        <v>22</v>
      </c>
      <c r="P9" s="11" t="s">
        <v>22</v>
      </c>
      <c r="Q9" s="40" t="str">
        <f t="shared" si="6"/>
        <v>N</v>
      </c>
      <c r="R9" s="99" t="s">
        <v>22</v>
      </c>
      <c r="S9" s="40" t="str">
        <f t="shared" si="7"/>
        <v>N</v>
      </c>
      <c r="U9" s="40">
        <f t="shared" si="1"/>
        <v>5</v>
      </c>
      <c r="V9" s="40">
        <f t="shared" si="2"/>
        <v>0</v>
      </c>
      <c r="W9" s="40">
        <f t="shared" si="3"/>
        <v>5</v>
      </c>
      <c r="X9" s="40">
        <f t="shared" si="4"/>
        <v>0</v>
      </c>
      <c r="Z9">
        <f t="shared" si="8"/>
        <v>3</v>
      </c>
      <c r="AA9">
        <f t="shared" si="9"/>
        <v>2</v>
      </c>
    </row>
    <row r="10" spans="1:27" ht="20" customHeight="1">
      <c r="A10" s="4">
        <v>109</v>
      </c>
      <c r="B10" s="69"/>
      <c r="C10" s="34"/>
      <c r="D10" s="34"/>
      <c r="E10" s="12"/>
      <c r="F10" s="12"/>
      <c r="G10" s="39" t="str">
        <f t="shared" si="0"/>
        <v/>
      </c>
      <c r="H10" s="11"/>
      <c r="I10" s="40" t="str">
        <f t="shared" si="5"/>
        <v>N</v>
      </c>
      <c r="J10" s="11"/>
      <c r="L10" s="11" t="s">
        <v>22</v>
      </c>
      <c r="M10" s="11" t="s">
        <v>22</v>
      </c>
      <c r="N10" s="11" t="s">
        <v>22</v>
      </c>
      <c r="O10" s="11" t="s">
        <v>22</v>
      </c>
      <c r="P10" s="11" t="s">
        <v>22</v>
      </c>
      <c r="Q10" s="40" t="str">
        <f t="shared" si="6"/>
        <v>N</v>
      </c>
      <c r="R10" s="99" t="s">
        <v>22</v>
      </c>
      <c r="S10" s="40" t="str">
        <f t="shared" si="7"/>
        <v>N</v>
      </c>
      <c r="U10" s="40">
        <f t="shared" si="1"/>
        <v>5</v>
      </c>
      <c r="V10" s="40">
        <f t="shared" si="2"/>
        <v>0</v>
      </c>
      <c r="W10" s="40">
        <f t="shared" si="3"/>
        <v>5</v>
      </c>
      <c r="X10" s="40">
        <f t="shared" si="4"/>
        <v>0</v>
      </c>
      <c r="Z10">
        <f t="shared" si="8"/>
        <v>3</v>
      </c>
      <c r="AA10">
        <f t="shared" si="9"/>
        <v>2</v>
      </c>
    </row>
    <row r="11" spans="1:27" ht="20" customHeight="1">
      <c r="A11" s="4">
        <v>110</v>
      </c>
      <c r="B11" s="69"/>
      <c r="C11" s="34"/>
      <c r="D11" s="34"/>
      <c r="E11" s="12"/>
      <c r="F11" s="12"/>
      <c r="G11" s="39" t="str">
        <f t="shared" si="0"/>
        <v/>
      </c>
      <c r="H11" s="11"/>
      <c r="I11" s="40" t="str">
        <f t="shared" si="5"/>
        <v>N</v>
      </c>
      <c r="J11" s="11"/>
      <c r="L11" s="11" t="s">
        <v>22</v>
      </c>
      <c r="M11" s="11" t="s">
        <v>22</v>
      </c>
      <c r="N11" s="11" t="s">
        <v>22</v>
      </c>
      <c r="O11" s="11" t="s">
        <v>22</v>
      </c>
      <c r="P11" s="11" t="s">
        <v>22</v>
      </c>
      <c r="Q11" s="40" t="str">
        <f t="shared" si="6"/>
        <v>N</v>
      </c>
      <c r="R11" s="99" t="s">
        <v>22</v>
      </c>
      <c r="S11" s="40" t="str">
        <f t="shared" si="7"/>
        <v>N</v>
      </c>
      <c r="U11" s="40">
        <f t="shared" si="1"/>
        <v>5</v>
      </c>
      <c r="V11" s="40">
        <f t="shared" si="2"/>
        <v>0</v>
      </c>
      <c r="W11" s="40">
        <f t="shared" si="3"/>
        <v>5</v>
      </c>
      <c r="X11" s="40">
        <f t="shared" si="4"/>
        <v>0</v>
      </c>
      <c r="Z11">
        <f t="shared" si="8"/>
        <v>3</v>
      </c>
      <c r="AA11">
        <f t="shared" si="9"/>
        <v>2</v>
      </c>
    </row>
    <row r="12" spans="1:27" ht="20" customHeight="1">
      <c r="A12" s="4">
        <v>111</v>
      </c>
      <c r="B12" s="82"/>
      <c r="C12" s="34"/>
      <c r="D12" s="34"/>
      <c r="E12" s="83"/>
      <c r="F12" s="83"/>
      <c r="G12" s="39" t="str">
        <f t="shared" si="0"/>
        <v/>
      </c>
      <c r="H12" s="11"/>
      <c r="I12" s="40" t="str">
        <f t="shared" si="5"/>
        <v>N</v>
      </c>
      <c r="J12" s="11"/>
      <c r="L12" s="11" t="s">
        <v>22</v>
      </c>
      <c r="M12" s="11" t="s">
        <v>22</v>
      </c>
      <c r="N12" s="11" t="s">
        <v>22</v>
      </c>
      <c r="O12" s="11" t="s">
        <v>22</v>
      </c>
      <c r="P12" s="11" t="s">
        <v>22</v>
      </c>
      <c r="Q12" s="40" t="str">
        <f t="shared" si="6"/>
        <v>N</v>
      </c>
      <c r="R12" s="99" t="s">
        <v>22</v>
      </c>
      <c r="S12" s="40" t="str">
        <f t="shared" si="7"/>
        <v>N</v>
      </c>
      <c r="U12" s="40">
        <f t="shared" si="1"/>
        <v>5</v>
      </c>
      <c r="V12" s="40">
        <f t="shared" si="2"/>
        <v>0</v>
      </c>
      <c r="W12" s="40">
        <f t="shared" si="3"/>
        <v>5</v>
      </c>
      <c r="X12" s="40">
        <f t="shared" si="4"/>
        <v>0</v>
      </c>
      <c r="Z12">
        <f t="shared" si="8"/>
        <v>3</v>
      </c>
      <c r="AA12">
        <f t="shared" si="9"/>
        <v>2</v>
      </c>
    </row>
    <row r="13" spans="1:27" ht="20" customHeight="1">
      <c r="A13" s="4">
        <v>112</v>
      </c>
      <c r="B13" s="69"/>
      <c r="C13" s="34"/>
      <c r="D13" s="34"/>
      <c r="E13" s="12"/>
      <c r="F13" s="12"/>
      <c r="G13" s="39" t="str">
        <f t="shared" si="0"/>
        <v/>
      </c>
      <c r="H13" s="11"/>
      <c r="I13" s="40" t="str">
        <f t="shared" si="5"/>
        <v>N</v>
      </c>
      <c r="J13" s="11"/>
      <c r="L13" s="11" t="s">
        <v>22</v>
      </c>
      <c r="M13" s="11" t="s">
        <v>22</v>
      </c>
      <c r="N13" s="11" t="s">
        <v>22</v>
      </c>
      <c r="O13" s="11" t="s">
        <v>22</v>
      </c>
      <c r="P13" s="11" t="s">
        <v>22</v>
      </c>
      <c r="Q13" s="40" t="str">
        <f t="shared" si="6"/>
        <v>N</v>
      </c>
      <c r="R13" s="99" t="s">
        <v>22</v>
      </c>
      <c r="S13" s="40" t="str">
        <f t="shared" si="7"/>
        <v>N</v>
      </c>
      <c r="U13" s="40">
        <f t="shared" si="1"/>
        <v>5</v>
      </c>
      <c r="V13" s="40">
        <f t="shared" si="2"/>
        <v>0</v>
      </c>
      <c r="W13" s="40">
        <f t="shared" si="3"/>
        <v>5</v>
      </c>
      <c r="X13" s="40">
        <f t="shared" si="4"/>
        <v>0</v>
      </c>
      <c r="Z13">
        <f t="shared" si="8"/>
        <v>3</v>
      </c>
      <c r="AA13">
        <f t="shared" si="9"/>
        <v>2</v>
      </c>
    </row>
    <row r="14" spans="1:27" ht="20" customHeight="1">
      <c r="A14" s="4">
        <v>113</v>
      </c>
      <c r="B14" s="69"/>
      <c r="C14" s="34"/>
      <c r="D14" s="34"/>
      <c r="E14" s="12"/>
      <c r="F14" s="12"/>
      <c r="G14" s="39" t="str">
        <f t="shared" si="0"/>
        <v/>
      </c>
      <c r="H14" s="11"/>
      <c r="I14" s="40" t="str">
        <f t="shared" si="5"/>
        <v>N</v>
      </c>
      <c r="J14" s="11"/>
      <c r="L14" s="11" t="s">
        <v>22</v>
      </c>
      <c r="M14" s="11" t="s">
        <v>22</v>
      </c>
      <c r="N14" s="11" t="s">
        <v>22</v>
      </c>
      <c r="O14" s="11" t="s">
        <v>22</v>
      </c>
      <c r="P14" s="11" t="s">
        <v>22</v>
      </c>
      <c r="Q14" s="40" t="str">
        <f t="shared" si="6"/>
        <v>N</v>
      </c>
      <c r="R14" s="99" t="s">
        <v>22</v>
      </c>
      <c r="S14" s="40" t="str">
        <f t="shared" si="7"/>
        <v>N</v>
      </c>
      <c r="U14" s="40">
        <f t="shared" si="1"/>
        <v>5</v>
      </c>
      <c r="V14" s="40">
        <f t="shared" si="2"/>
        <v>0</v>
      </c>
      <c r="W14" s="40">
        <f t="shared" si="3"/>
        <v>5</v>
      </c>
      <c r="X14" s="40">
        <f t="shared" si="4"/>
        <v>0</v>
      </c>
      <c r="Z14">
        <f t="shared" si="8"/>
        <v>3</v>
      </c>
      <c r="AA14">
        <f t="shared" si="9"/>
        <v>2</v>
      </c>
    </row>
    <row r="15" spans="1:27" ht="20" customHeight="1">
      <c r="A15" s="4">
        <v>114</v>
      </c>
      <c r="B15" s="69"/>
      <c r="C15" s="34"/>
      <c r="D15" s="34"/>
      <c r="E15" s="12"/>
      <c r="F15" s="12"/>
      <c r="G15" s="39" t="str">
        <f t="shared" si="0"/>
        <v/>
      </c>
      <c r="H15" s="11"/>
      <c r="I15" s="40" t="str">
        <f t="shared" si="5"/>
        <v>N</v>
      </c>
      <c r="J15" s="11"/>
      <c r="L15" s="11" t="s">
        <v>22</v>
      </c>
      <c r="M15" s="11" t="s">
        <v>22</v>
      </c>
      <c r="N15" s="11" t="s">
        <v>22</v>
      </c>
      <c r="O15" s="11" t="s">
        <v>22</v>
      </c>
      <c r="P15" s="11" t="s">
        <v>22</v>
      </c>
      <c r="Q15" s="40" t="str">
        <f t="shared" si="6"/>
        <v>N</v>
      </c>
      <c r="R15" s="99" t="s">
        <v>22</v>
      </c>
      <c r="S15" s="40" t="str">
        <f t="shared" si="7"/>
        <v>N</v>
      </c>
      <c r="U15" s="40">
        <f t="shared" si="1"/>
        <v>5</v>
      </c>
      <c r="V15" s="40">
        <f t="shared" si="2"/>
        <v>0</v>
      </c>
      <c r="W15" s="40">
        <f t="shared" si="3"/>
        <v>5</v>
      </c>
      <c r="X15" s="40">
        <f t="shared" si="4"/>
        <v>0</v>
      </c>
      <c r="Z15">
        <f t="shared" si="8"/>
        <v>3</v>
      </c>
      <c r="AA15">
        <f t="shared" si="9"/>
        <v>2</v>
      </c>
    </row>
    <row r="16" spans="1:27" ht="20" customHeight="1">
      <c r="A16" s="4">
        <v>115</v>
      </c>
      <c r="B16" s="69"/>
      <c r="C16" s="34"/>
      <c r="D16" s="34"/>
      <c r="E16" s="12"/>
      <c r="F16" s="12"/>
      <c r="G16" s="39" t="str">
        <f t="shared" ref="G16:G52" si="10">IF(E16&lt;&gt;"",IF((DATE(YEAR(E16)+13,MONTH(E16),DAY(E16)))&lt;=Date_Passage,"OK","PAS L'AGE"),"")</f>
        <v/>
      </c>
      <c r="H16" s="11"/>
      <c r="I16" s="40" t="str">
        <f t="shared" si="5"/>
        <v>N</v>
      </c>
      <c r="J16" s="11"/>
      <c r="L16" s="11" t="s">
        <v>22</v>
      </c>
      <c r="M16" s="11" t="s">
        <v>22</v>
      </c>
      <c r="N16" s="11" t="s">
        <v>22</v>
      </c>
      <c r="O16" s="11" t="s">
        <v>22</v>
      </c>
      <c r="P16" s="11" t="s">
        <v>22</v>
      </c>
      <c r="Q16" s="40" t="str">
        <f t="shared" si="6"/>
        <v>N</v>
      </c>
      <c r="R16" s="99" t="s">
        <v>22</v>
      </c>
      <c r="S16" s="40" t="str">
        <f>IF(R16="","",R16)</f>
        <v>N</v>
      </c>
      <c r="U16" s="40">
        <f t="shared" si="1"/>
        <v>5</v>
      </c>
      <c r="V16" s="40">
        <f t="shared" si="2"/>
        <v>0</v>
      </c>
      <c r="W16" s="40">
        <f t="shared" si="3"/>
        <v>5</v>
      </c>
      <c r="X16" s="40">
        <f t="shared" si="4"/>
        <v>0</v>
      </c>
      <c r="Z16">
        <f t="shared" si="8"/>
        <v>3</v>
      </c>
      <c r="AA16">
        <f t="shared" si="9"/>
        <v>2</v>
      </c>
    </row>
    <row r="17" spans="1:27" ht="20" customHeight="1">
      <c r="A17" s="4">
        <v>116</v>
      </c>
      <c r="B17" s="82"/>
      <c r="C17" s="34"/>
      <c r="D17" s="34"/>
      <c r="E17" s="83"/>
      <c r="F17" s="83"/>
      <c r="G17" s="39" t="str">
        <f t="shared" si="10"/>
        <v/>
      </c>
      <c r="H17" s="11"/>
      <c r="I17" s="40" t="str">
        <f t="shared" ref="I17:I51" si="11">(S17)</f>
        <v>N</v>
      </c>
      <c r="J17" s="11"/>
      <c r="L17" s="11" t="s">
        <v>22</v>
      </c>
      <c r="M17" s="11" t="s">
        <v>22</v>
      </c>
      <c r="N17" s="11" t="s">
        <v>22</v>
      </c>
      <c r="O17" s="11" t="s">
        <v>22</v>
      </c>
      <c r="P17" s="11" t="s">
        <v>22</v>
      </c>
      <c r="Q17" s="40" t="str">
        <f t="shared" si="6"/>
        <v>N</v>
      </c>
      <c r="R17" s="99" t="s">
        <v>22</v>
      </c>
      <c r="S17" s="40" t="str">
        <f t="shared" ref="S17:S51" si="12">IF(R17="","",R17)</f>
        <v>N</v>
      </c>
      <c r="U17" s="40">
        <f t="shared" si="1"/>
        <v>5</v>
      </c>
      <c r="V17" s="40">
        <f t="shared" si="2"/>
        <v>0</v>
      </c>
      <c r="W17" s="40">
        <f t="shared" si="3"/>
        <v>5</v>
      </c>
      <c r="X17" s="40">
        <f t="shared" si="4"/>
        <v>0</v>
      </c>
      <c r="Z17">
        <f t="shared" si="8"/>
        <v>3</v>
      </c>
      <c r="AA17">
        <f t="shared" si="9"/>
        <v>2</v>
      </c>
    </row>
    <row r="18" spans="1:27" ht="20" customHeight="1">
      <c r="A18" s="4">
        <v>117</v>
      </c>
      <c r="B18" s="82"/>
      <c r="C18" s="34"/>
      <c r="D18" s="34"/>
      <c r="E18" s="83"/>
      <c r="F18" s="83"/>
      <c r="G18" s="39" t="str">
        <f t="shared" si="10"/>
        <v/>
      </c>
      <c r="H18" s="11"/>
      <c r="I18" s="40" t="str">
        <f t="shared" si="11"/>
        <v>N</v>
      </c>
      <c r="J18" s="11"/>
      <c r="L18" s="11" t="s">
        <v>22</v>
      </c>
      <c r="M18" s="11" t="s">
        <v>22</v>
      </c>
      <c r="N18" s="11" t="s">
        <v>22</v>
      </c>
      <c r="O18" s="11" t="s">
        <v>22</v>
      </c>
      <c r="P18" s="11" t="s">
        <v>22</v>
      </c>
      <c r="Q18" s="40" t="str">
        <f t="shared" si="6"/>
        <v>N</v>
      </c>
      <c r="R18" s="99" t="s">
        <v>22</v>
      </c>
      <c r="S18" s="40" t="str">
        <f t="shared" si="12"/>
        <v>N</v>
      </c>
      <c r="U18" s="40">
        <f t="shared" si="1"/>
        <v>5</v>
      </c>
      <c r="V18" s="40">
        <f t="shared" si="2"/>
        <v>0</v>
      </c>
      <c r="W18" s="40">
        <f t="shared" si="3"/>
        <v>5</v>
      </c>
      <c r="X18" s="40">
        <f t="shared" si="4"/>
        <v>0</v>
      </c>
      <c r="Z18">
        <f t="shared" si="8"/>
        <v>3</v>
      </c>
      <c r="AA18">
        <f t="shared" si="9"/>
        <v>2</v>
      </c>
    </row>
    <row r="19" spans="1:27" ht="20" customHeight="1">
      <c r="A19" s="4">
        <v>118</v>
      </c>
      <c r="B19" s="69"/>
      <c r="C19" s="34"/>
      <c r="D19" s="34"/>
      <c r="E19" s="12"/>
      <c r="F19" s="12"/>
      <c r="G19" s="39" t="str">
        <f t="shared" si="10"/>
        <v/>
      </c>
      <c r="H19" s="11"/>
      <c r="I19" s="40" t="str">
        <f t="shared" si="11"/>
        <v>N</v>
      </c>
      <c r="J19" s="11"/>
      <c r="L19" s="11" t="s">
        <v>22</v>
      </c>
      <c r="M19" s="11" t="s">
        <v>22</v>
      </c>
      <c r="N19" s="11" t="s">
        <v>22</v>
      </c>
      <c r="O19" s="11" t="s">
        <v>22</v>
      </c>
      <c r="P19" s="11" t="s">
        <v>22</v>
      </c>
      <c r="Q19" s="40" t="str">
        <f t="shared" si="6"/>
        <v>N</v>
      </c>
      <c r="R19" s="99" t="s">
        <v>22</v>
      </c>
      <c r="S19" s="40" t="str">
        <f t="shared" si="12"/>
        <v>N</v>
      </c>
      <c r="U19" s="40">
        <f t="shared" si="1"/>
        <v>5</v>
      </c>
      <c r="V19" s="40">
        <f t="shared" si="2"/>
        <v>0</v>
      </c>
      <c r="W19" s="40">
        <f t="shared" si="3"/>
        <v>5</v>
      </c>
      <c r="X19" s="40">
        <f t="shared" si="4"/>
        <v>0</v>
      </c>
      <c r="Z19">
        <f t="shared" si="8"/>
        <v>3</v>
      </c>
      <c r="AA19">
        <f t="shared" si="9"/>
        <v>2</v>
      </c>
    </row>
    <row r="20" spans="1:27" ht="20" customHeight="1">
      <c r="A20" s="4">
        <v>119</v>
      </c>
      <c r="B20" s="82"/>
      <c r="C20" s="34"/>
      <c r="D20" s="34"/>
      <c r="E20" s="83"/>
      <c r="F20" s="83"/>
      <c r="G20" s="39" t="str">
        <f t="shared" si="10"/>
        <v/>
      </c>
      <c r="H20" s="11"/>
      <c r="I20" s="40" t="str">
        <f t="shared" si="11"/>
        <v>N</v>
      </c>
      <c r="J20" s="11"/>
      <c r="L20" s="11" t="s">
        <v>22</v>
      </c>
      <c r="M20" s="11" t="s">
        <v>22</v>
      </c>
      <c r="N20" s="11" t="s">
        <v>22</v>
      </c>
      <c r="O20" s="11" t="s">
        <v>22</v>
      </c>
      <c r="P20" s="11" t="s">
        <v>22</v>
      </c>
      <c r="Q20" s="40" t="str">
        <f t="shared" si="6"/>
        <v>N</v>
      </c>
      <c r="R20" s="99" t="s">
        <v>22</v>
      </c>
      <c r="S20" s="40" t="str">
        <f t="shared" si="12"/>
        <v>N</v>
      </c>
      <c r="U20" s="40">
        <f t="shared" si="1"/>
        <v>5</v>
      </c>
      <c r="V20" s="40">
        <f t="shared" si="2"/>
        <v>0</v>
      </c>
      <c r="W20" s="40">
        <f t="shared" si="3"/>
        <v>5</v>
      </c>
      <c r="X20" s="40">
        <f t="shared" si="4"/>
        <v>0</v>
      </c>
      <c r="Z20">
        <f t="shared" si="8"/>
        <v>3</v>
      </c>
      <c r="AA20">
        <f t="shared" si="9"/>
        <v>2</v>
      </c>
    </row>
    <row r="21" spans="1:27" ht="20" customHeight="1">
      <c r="A21" s="4">
        <v>120</v>
      </c>
      <c r="B21" s="82"/>
      <c r="C21" s="34"/>
      <c r="D21" s="34"/>
      <c r="E21" s="83"/>
      <c r="F21" s="83"/>
      <c r="G21" s="39" t="str">
        <f t="shared" si="10"/>
        <v/>
      </c>
      <c r="H21" s="11"/>
      <c r="I21" s="40" t="str">
        <f t="shared" si="11"/>
        <v>N</v>
      </c>
      <c r="J21" s="11"/>
      <c r="L21" s="11" t="s">
        <v>22</v>
      </c>
      <c r="M21" s="11" t="s">
        <v>22</v>
      </c>
      <c r="N21" s="11" t="s">
        <v>22</v>
      </c>
      <c r="O21" s="11" t="s">
        <v>22</v>
      </c>
      <c r="P21" s="11" t="s">
        <v>22</v>
      </c>
      <c r="Q21" s="40" t="str">
        <f t="shared" si="6"/>
        <v>N</v>
      </c>
      <c r="R21" s="99" t="s">
        <v>22</v>
      </c>
      <c r="S21" s="40" t="str">
        <f t="shared" si="12"/>
        <v>N</v>
      </c>
      <c r="U21" s="40">
        <f t="shared" si="1"/>
        <v>5</v>
      </c>
      <c r="V21" s="40">
        <f t="shared" si="2"/>
        <v>0</v>
      </c>
      <c r="W21" s="40">
        <f t="shared" si="3"/>
        <v>5</v>
      </c>
      <c r="X21" s="40">
        <f t="shared" si="4"/>
        <v>0</v>
      </c>
      <c r="Z21">
        <f t="shared" si="8"/>
        <v>3</v>
      </c>
      <c r="AA21">
        <f t="shared" si="9"/>
        <v>2</v>
      </c>
    </row>
    <row r="22" spans="1:27" ht="20" customHeight="1">
      <c r="A22" s="4">
        <v>121</v>
      </c>
      <c r="B22" s="82"/>
      <c r="C22" s="34"/>
      <c r="D22" s="34"/>
      <c r="E22" s="83"/>
      <c r="F22" s="83"/>
      <c r="G22" s="39" t="str">
        <f t="shared" si="10"/>
        <v/>
      </c>
      <c r="H22" s="11"/>
      <c r="I22" s="40" t="str">
        <f t="shared" si="11"/>
        <v>N</v>
      </c>
      <c r="J22" s="11"/>
      <c r="L22" s="11" t="s">
        <v>22</v>
      </c>
      <c r="M22" s="11" t="s">
        <v>22</v>
      </c>
      <c r="N22" s="11" t="s">
        <v>22</v>
      </c>
      <c r="O22" s="11" t="s">
        <v>22</v>
      </c>
      <c r="P22" s="11" t="s">
        <v>22</v>
      </c>
      <c r="Q22" s="40" t="str">
        <f t="shared" si="6"/>
        <v>N</v>
      </c>
      <c r="R22" s="99" t="s">
        <v>22</v>
      </c>
      <c r="S22" s="40" t="str">
        <f t="shared" si="12"/>
        <v>N</v>
      </c>
      <c r="U22" s="40">
        <f t="shared" si="1"/>
        <v>5</v>
      </c>
      <c r="V22" s="40">
        <f t="shared" si="2"/>
        <v>0</v>
      </c>
      <c r="W22" s="40">
        <f t="shared" si="3"/>
        <v>5</v>
      </c>
      <c r="X22" s="40">
        <f t="shared" si="4"/>
        <v>0</v>
      </c>
      <c r="Z22">
        <f t="shared" si="8"/>
        <v>3</v>
      </c>
      <c r="AA22">
        <f t="shared" si="9"/>
        <v>2</v>
      </c>
    </row>
    <row r="23" spans="1:27" ht="20" customHeight="1">
      <c r="A23" s="4">
        <v>122</v>
      </c>
      <c r="B23" s="69"/>
      <c r="C23" s="34"/>
      <c r="D23" s="34"/>
      <c r="E23" s="12"/>
      <c r="F23" s="12"/>
      <c r="G23" s="39" t="str">
        <f t="shared" si="10"/>
        <v/>
      </c>
      <c r="H23" s="11"/>
      <c r="I23" s="40" t="str">
        <f t="shared" si="11"/>
        <v>N</v>
      </c>
      <c r="J23" s="11"/>
      <c r="L23" s="11" t="s">
        <v>22</v>
      </c>
      <c r="M23" s="11" t="s">
        <v>22</v>
      </c>
      <c r="N23" s="11" t="s">
        <v>22</v>
      </c>
      <c r="O23" s="11" t="s">
        <v>22</v>
      </c>
      <c r="P23" s="11" t="s">
        <v>22</v>
      </c>
      <c r="Q23" s="40" t="str">
        <f t="shared" si="6"/>
        <v>N</v>
      </c>
      <c r="R23" s="99" t="s">
        <v>22</v>
      </c>
      <c r="S23" s="40" t="str">
        <f t="shared" si="12"/>
        <v>N</v>
      </c>
      <c r="U23" s="40">
        <f t="shared" si="1"/>
        <v>5</v>
      </c>
      <c r="V23" s="40">
        <f t="shared" si="2"/>
        <v>0</v>
      </c>
      <c r="W23" s="40">
        <f t="shared" si="3"/>
        <v>5</v>
      </c>
      <c r="X23" s="40">
        <f t="shared" si="4"/>
        <v>0</v>
      </c>
      <c r="Z23">
        <f t="shared" si="8"/>
        <v>3</v>
      </c>
      <c r="AA23">
        <f t="shared" si="9"/>
        <v>2</v>
      </c>
    </row>
    <row r="24" spans="1:27" ht="20" customHeight="1">
      <c r="A24" s="4">
        <v>123</v>
      </c>
      <c r="B24" s="69"/>
      <c r="C24" s="34"/>
      <c r="D24" s="34"/>
      <c r="E24" s="12"/>
      <c r="F24" s="12"/>
      <c r="G24" s="39" t="str">
        <f t="shared" si="10"/>
        <v/>
      </c>
      <c r="H24" s="11"/>
      <c r="I24" s="40" t="str">
        <f t="shared" si="11"/>
        <v>N</v>
      </c>
      <c r="J24" s="11"/>
      <c r="L24" s="11" t="s">
        <v>22</v>
      </c>
      <c r="M24" s="11" t="s">
        <v>22</v>
      </c>
      <c r="N24" s="11" t="s">
        <v>22</v>
      </c>
      <c r="O24" s="11" t="s">
        <v>22</v>
      </c>
      <c r="P24" s="11" t="s">
        <v>22</v>
      </c>
      <c r="Q24" s="40" t="str">
        <f t="shared" si="6"/>
        <v>N</v>
      </c>
      <c r="R24" s="99" t="s">
        <v>22</v>
      </c>
      <c r="S24" s="40" t="str">
        <f t="shared" si="12"/>
        <v>N</v>
      </c>
      <c r="U24" s="40">
        <f t="shared" si="1"/>
        <v>5</v>
      </c>
      <c r="V24" s="40">
        <f t="shared" si="2"/>
        <v>0</v>
      </c>
      <c r="W24" s="40">
        <f t="shared" si="3"/>
        <v>5</v>
      </c>
      <c r="X24" s="40">
        <f t="shared" si="4"/>
        <v>0</v>
      </c>
      <c r="Z24">
        <f t="shared" si="8"/>
        <v>3</v>
      </c>
      <c r="AA24">
        <f t="shared" si="9"/>
        <v>2</v>
      </c>
    </row>
    <row r="25" spans="1:27" ht="20" customHeight="1">
      <c r="A25" s="4">
        <v>124</v>
      </c>
      <c r="B25" s="69"/>
      <c r="C25" s="34"/>
      <c r="D25" s="34"/>
      <c r="E25" s="12"/>
      <c r="F25" s="12"/>
      <c r="G25" s="39" t="str">
        <f t="shared" si="10"/>
        <v/>
      </c>
      <c r="H25" s="11"/>
      <c r="I25" s="40" t="str">
        <f t="shared" si="11"/>
        <v>N</v>
      </c>
      <c r="J25" s="11"/>
      <c r="L25" s="11" t="s">
        <v>22</v>
      </c>
      <c r="M25" s="11" t="s">
        <v>22</v>
      </c>
      <c r="N25" s="11" t="s">
        <v>22</v>
      </c>
      <c r="O25" s="11" t="s">
        <v>22</v>
      </c>
      <c r="P25" s="11" t="s">
        <v>22</v>
      </c>
      <c r="Q25" s="40" t="str">
        <f t="shared" si="6"/>
        <v>N</v>
      </c>
      <c r="R25" s="99" t="s">
        <v>22</v>
      </c>
      <c r="S25" s="40" t="str">
        <f t="shared" si="12"/>
        <v>N</v>
      </c>
      <c r="U25" s="40">
        <f t="shared" si="1"/>
        <v>5</v>
      </c>
      <c r="V25" s="40">
        <f t="shared" si="2"/>
        <v>0</v>
      </c>
      <c r="W25" s="40">
        <f t="shared" si="3"/>
        <v>5</v>
      </c>
      <c r="X25" s="40">
        <f t="shared" si="4"/>
        <v>0</v>
      </c>
      <c r="Z25">
        <f t="shared" si="8"/>
        <v>3</v>
      </c>
      <c r="AA25">
        <f t="shared" si="9"/>
        <v>2</v>
      </c>
    </row>
    <row r="26" spans="1:27" ht="20" customHeight="1">
      <c r="A26" s="4">
        <v>125</v>
      </c>
      <c r="B26" s="69"/>
      <c r="C26" s="34"/>
      <c r="D26" s="34"/>
      <c r="E26" s="12"/>
      <c r="F26" s="12"/>
      <c r="G26" s="39" t="str">
        <f t="shared" si="10"/>
        <v/>
      </c>
      <c r="H26" s="11"/>
      <c r="I26" s="40" t="str">
        <f t="shared" si="11"/>
        <v>N</v>
      </c>
      <c r="J26" s="11"/>
      <c r="L26" s="11" t="s">
        <v>22</v>
      </c>
      <c r="M26" s="11" t="s">
        <v>22</v>
      </c>
      <c r="N26" s="11" t="s">
        <v>22</v>
      </c>
      <c r="O26" s="11" t="s">
        <v>22</v>
      </c>
      <c r="P26" s="11" t="s">
        <v>22</v>
      </c>
      <c r="Q26" s="40" t="str">
        <f t="shared" si="6"/>
        <v>N</v>
      </c>
      <c r="R26" s="99" t="s">
        <v>22</v>
      </c>
      <c r="S26" s="40" t="str">
        <f t="shared" si="12"/>
        <v>N</v>
      </c>
      <c r="U26" s="40">
        <f t="shared" si="1"/>
        <v>5</v>
      </c>
      <c r="V26" s="40">
        <f t="shared" si="2"/>
        <v>0</v>
      </c>
      <c r="W26" s="40">
        <f t="shared" si="3"/>
        <v>5</v>
      </c>
      <c r="X26" s="40">
        <f t="shared" si="4"/>
        <v>0</v>
      </c>
      <c r="Z26">
        <f t="shared" si="8"/>
        <v>3</v>
      </c>
      <c r="AA26">
        <f t="shared" si="9"/>
        <v>2</v>
      </c>
    </row>
    <row r="27" spans="1:27" ht="20" customHeight="1">
      <c r="A27" s="4">
        <v>126</v>
      </c>
      <c r="B27" s="69"/>
      <c r="C27" s="34"/>
      <c r="D27" s="34"/>
      <c r="E27" s="12"/>
      <c r="F27" s="12"/>
      <c r="G27" s="39" t="str">
        <f t="shared" si="10"/>
        <v/>
      </c>
      <c r="H27" s="11"/>
      <c r="I27" s="40" t="str">
        <f t="shared" si="11"/>
        <v>N</v>
      </c>
      <c r="J27" s="11"/>
      <c r="L27" s="11" t="s">
        <v>22</v>
      </c>
      <c r="M27" s="11" t="s">
        <v>22</v>
      </c>
      <c r="N27" s="11" t="s">
        <v>22</v>
      </c>
      <c r="O27" s="11" t="s">
        <v>22</v>
      </c>
      <c r="P27" s="11" t="s">
        <v>22</v>
      </c>
      <c r="Q27" s="40" t="str">
        <f t="shared" si="6"/>
        <v>N</v>
      </c>
      <c r="R27" s="99" t="s">
        <v>22</v>
      </c>
      <c r="S27" s="40" t="str">
        <f t="shared" si="12"/>
        <v>N</v>
      </c>
      <c r="U27" s="40">
        <f t="shared" si="1"/>
        <v>5</v>
      </c>
      <c r="V27" s="40">
        <f t="shared" si="2"/>
        <v>0</v>
      </c>
      <c r="W27" s="40">
        <f t="shared" si="3"/>
        <v>5</v>
      </c>
      <c r="X27" s="40">
        <f t="shared" si="4"/>
        <v>0</v>
      </c>
      <c r="Z27">
        <f t="shared" si="8"/>
        <v>3</v>
      </c>
      <c r="AA27">
        <f t="shared" si="9"/>
        <v>2</v>
      </c>
    </row>
    <row r="28" spans="1:27" ht="20" customHeight="1">
      <c r="A28" s="4">
        <v>127</v>
      </c>
      <c r="B28" s="69"/>
      <c r="C28" s="34"/>
      <c r="D28" s="34"/>
      <c r="E28" s="12"/>
      <c r="F28" s="12"/>
      <c r="G28" s="39" t="str">
        <f t="shared" si="10"/>
        <v/>
      </c>
      <c r="H28" s="11"/>
      <c r="I28" s="40" t="str">
        <f t="shared" si="11"/>
        <v>N</v>
      </c>
      <c r="J28" s="11"/>
      <c r="L28" s="11" t="s">
        <v>22</v>
      </c>
      <c r="M28" s="11" t="s">
        <v>22</v>
      </c>
      <c r="N28" s="11" t="s">
        <v>22</v>
      </c>
      <c r="O28" s="11" t="s">
        <v>22</v>
      </c>
      <c r="P28" s="11" t="s">
        <v>22</v>
      </c>
      <c r="Q28" s="40" t="str">
        <f t="shared" si="6"/>
        <v>N</v>
      </c>
      <c r="R28" s="99" t="s">
        <v>22</v>
      </c>
      <c r="S28" s="40" t="str">
        <f t="shared" si="12"/>
        <v>N</v>
      </c>
      <c r="U28" s="40">
        <f t="shared" si="1"/>
        <v>5</v>
      </c>
      <c r="V28" s="40">
        <f t="shared" si="2"/>
        <v>0</v>
      </c>
      <c r="W28" s="40">
        <f t="shared" si="3"/>
        <v>5</v>
      </c>
      <c r="X28" s="40">
        <f t="shared" si="4"/>
        <v>0</v>
      </c>
      <c r="Z28">
        <f t="shared" si="8"/>
        <v>3</v>
      </c>
      <c r="AA28">
        <f t="shared" si="9"/>
        <v>2</v>
      </c>
    </row>
    <row r="29" spans="1:27" ht="20" customHeight="1">
      <c r="A29" s="4">
        <v>128</v>
      </c>
      <c r="B29" s="70"/>
      <c r="C29" s="11"/>
      <c r="D29" s="11"/>
      <c r="E29" s="12"/>
      <c r="F29" s="12"/>
      <c r="G29" s="39" t="str">
        <f t="shared" si="10"/>
        <v/>
      </c>
      <c r="H29" s="11"/>
      <c r="I29" s="40" t="str">
        <f t="shared" si="11"/>
        <v>N</v>
      </c>
      <c r="J29" s="11"/>
      <c r="L29" s="11" t="s">
        <v>22</v>
      </c>
      <c r="M29" s="11" t="s">
        <v>22</v>
      </c>
      <c r="N29" s="11" t="s">
        <v>22</v>
      </c>
      <c r="O29" s="11" t="s">
        <v>22</v>
      </c>
      <c r="P29" s="11" t="s">
        <v>22</v>
      </c>
      <c r="Q29" s="40" t="str">
        <f t="shared" si="6"/>
        <v>N</v>
      </c>
      <c r="R29" s="99" t="s">
        <v>22</v>
      </c>
      <c r="S29" s="40" t="str">
        <f t="shared" si="12"/>
        <v>N</v>
      </c>
      <c r="U29" s="40">
        <f t="shared" si="1"/>
        <v>5</v>
      </c>
      <c r="V29" s="40">
        <f t="shared" si="2"/>
        <v>0</v>
      </c>
      <c r="W29" s="40">
        <f t="shared" si="3"/>
        <v>5</v>
      </c>
      <c r="X29" s="40">
        <f t="shared" si="4"/>
        <v>0</v>
      </c>
      <c r="Z29">
        <f t="shared" si="8"/>
        <v>3</v>
      </c>
      <c r="AA29">
        <f t="shared" si="9"/>
        <v>2</v>
      </c>
    </row>
    <row r="30" spans="1:27" ht="20" customHeight="1">
      <c r="A30" s="4">
        <v>129</v>
      </c>
      <c r="B30" s="70"/>
      <c r="C30" s="11"/>
      <c r="D30" s="11"/>
      <c r="E30" s="12"/>
      <c r="F30" s="12"/>
      <c r="G30" s="39" t="str">
        <f t="shared" si="10"/>
        <v/>
      </c>
      <c r="H30" s="11"/>
      <c r="I30" s="40" t="str">
        <f t="shared" si="11"/>
        <v>N</v>
      </c>
      <c r="J30" s="11"/>
      <c r="L30" s="11" t="s">
        <v>22</v>
      </c>
      <c r="M30" s="11" t="s">
        <v>22</v>
      </c>
      <c r="N30" s="11" t="s">
        <v>22</v>
      </c>
      <c r="O30" s="11" t="s">
        <v>22</v>
      </c>
      <c r="P30" s="11" t="s">
        <v>22</v>
      </c>
      <c r="Q30" s="40" t="str">
        <f t="shared" si="6"/>
        <v>N</v>
      </c>
      <c r="R30" s="99" t="s">
        <v>22</v>
      </c>
      <c r="S30" s="40" t="str">
        <f t="shared" si="12"/>
        <v>N</v>
      </c>
      <c r="U30" s="40">
        <f t="shared" si="1"/>
        <v>5</v>
      </c>
      <c r="V30" s="40">
        <f t="shared" si="2"/>
        <v>0</v>
      </c>
      <c r="W30" s="40">
        <f t="shared" si="3"/>
        <v>5</v>
      </c>
      <c r="X30" s="40">
        <f t="shared" si="4"/>
        <v>0</v>
      </c>
      <c r="Z30">
        <f t="shared" si="8"/>
        <v>3</v>
      </c>
      <c r="AA30">
        <f t="shared" si="9"/>
        <v>2</v>
      </c>
    </row>
    <row r="31" spans="1:27" ht="20" customHeight="1">
      <c r="A31" s="4">
        <v>130</v>
      </c>
      <c r="B31" s="70"/>
      <c r="C31" s="11"/>
      <c r="D31" s="11"/>
      <c r="E31" s="12"/>
      <c r="F31" s="12"/>
      <c r="G31" s="39" t="str">
        <f t="shared" si="10"/>
        <v/>
      </c>
      <c r="H31" s="11"/>
      <c r="I31" s="40" t="str">
        <f t="shared" si="11"/>
        <v>N</v>
      </c>
      <c r="J31" s="11"/>
      <c r="L31" s="11" t="s">
        <v>22</v>
      </c>
      <c r="M31" s="11" t="s">
        <v>22</v>
      </c>
      <c r="N31" s="11" t="s">
        <v>22</v>
      </c>
      <c r="O31" s="11" t="s">
        <v>22</v>
      </c>
      <c r="P31" s="11" t="s">
        <v>22</v>
      </c>
      <c r="Q31" s="40" t="str">
        <f t="shared" si="6"/>
        <v>N</v>
      </c>
      <c r="R31" s="99" t="s">
        <v>22</v>
      </c>
      <c r="S31" s="40" t="str">
        <f t="shared" si="12"/>
        <v>N</v>
      </c>
      <c r="U31" s="40">
        <f t="shared" si="1"/>
        <v>5</v>
      </c>
      <c r="V31" s="40">
        <f t="shared" si="2"/>
        <v>0</v>
      </c>
      <c r="W31" s="40">
        <f t="shared" si="3"/>
        <v>5</v>
      </c>
      <c r="X31" s="40">
        <f t="shared" si="4"/>
        <v>0</v>
      </c>
      <c r="Z31">
        <f t="shared" si="8"/>
        <v>3</v>
      </c>
      <c r="AA31">
        <f t="shared" si="9"/>
        <v>2</v>
      </c>
    </row>
    <row r="32" spans="1:27" ht="20" customHeight="1">
      <c r="A32" s="4">
        <v>131</v>
      </c>
      <c r="B32" s="11"/>
      <c r="C32" s="11"/>
      <c r="D32" s="11"/>
      <c r="E32" s="12"/>
      <c r="F32" s="12"/>
      <c r="G32" s="39" t="str">
        <f t="shared" si="10"/>
        <v/>
      </c>
      <c r="H32" s="11"/>
      <c r="I32" s="40" t="str">
        <f t="shared" si="11"/>
        <v>N</v>
      </c>
      <c r="J32" s="11"/>
      <c r="L32" s="11" t="s">
        <v>22</v>
      </c>
      <c r="M32" s="11" t="s">
        <v>22</v>
      </c>
      <c r="N32" s="11" t="s">
        <v>22</v>
      </c>
      <c r="O32" s="11" t="s">
        <v>22</v>
      </c>
      <c r="P32" s="11" t="s">
        <v>22</v>
      </c>
      <c r="Q32" s="40" t="str">
        <f t="shared" si="6"/>
        <v>N</v>
      </c>
      <c r="R32" s="99" t="s">
        <v>22</v>
      </c>
      <c r="S32" s="40" t="str">
        <f t="shared" si="12"/>
        <v>N</v>
      </c>
      <c r="U32" s="40">
        <f t="shared" si="1"/>
        <v>5</v>
      </c>
      <c r="V32" s="40">
        <f t="shared" si="2"/>
        <v>0</v>
      </c>
      <c r="W32" s="40">
        <f t="shared" si="3"/>
        <v>5</v>
      </c>
      <c r="X32" s="40">
        <f t="shared" si="4"/>
        <v>0</v>
      </c>
      <c r="Z32">
        <f t="shared" si="8"/>
        <v>3</v>
      </c>
      <c r="AA32">
        <f t="shared" si="9"/>
        <v>2</v>
      </c>
    </row>
    <row r="33" spans="1:27" ht="20" customHeight="1">
      <c r="A33" s="4">
        <v>132</v>
      </c>
      <c r="B33" s="11"/>
      <c r="C33" s="11"/>
      <c r="D33" s="11"/>
      <c r="E33" s="12"/>
      <c r="F33" s="12"/>
      <c r="G33" s="39" t="str">
        <f t="shared" si="10"/>
        <v/>
      </c>
      <c r="H33" s="11"/>
      <c r="I33" s="40" t="str">
        <f t="shared" si="11"/>
        <v>N</v>
      </c>
      <c r="J33" s="11"/>
      <c r="L33" s="11" t="s">
        <v>22</v>
      </c>
      <c r="M33" s="11" t="s">
        <v>22</v>
      </c>
      <c r="N33" s="11" t="s">
        <v>22</v>
      </c>
      <c r="O33" s="11" t="s">
        <v>22</v>
      </c>
      <c r="P33" s="11" t="s">
        <v>22</v>
      </c>
      <c r="Q33" s="40" t="str">
        <f t="shared" si="6"/>
        <v>N</v>
      </c>
      <c r="R33" s="99" t="s">
        <v>22</v>
      </c>
      <c r="S33" s="40" t="str">
        <f t="shared" si="12"/>
        <v>N</v>
      </c>
      <c r="U33" s="40">
        <f t="shared" si="1"/>
        <v>5</v>
      </c>
      <c r="V33" s="40">
        <f t="shared" si="2"/>
        <v>0</v>
      </c>
      <c r="W33" s="40">
        <f t="shared" si="3"/>
        <v>5</v>
      </c>
      <c r="X33" s="40">
        <f t="shared" si="4"/>
        <v>0</v>
      </c>
      <c r="Z33">
        <f t="shared" si="8"/>
        <v>3</v>
      </c>
      <c r="AA33">
        <f t="shared" si="9"/>
        <v>2</v>
      </c>
    </row>
    <row r="34" spans="1:27" ht="20" customHeight="1">
      <c r="A34" s="4">
        <v>133</v>
      </c>
      <c r="B34" s="11"/>
      <c r="C34" s="11"/>
      <c r="D34" s="11"/>
      <c r="E34" s="12"/>
      <c r="F34" s="12"/>
      <c r="G34" s="39" t="str">
        <f t="shared" si="10"/>
        <v/>
      </c>
      <c r="H34" s="11"/>
      <c r="I34" s="40" t="str">
        <f t="shared" si="11"/>
        <v>N</v>
      </c>
      <c r="J34" s="11"/>
      <c r="L34" s="11" t="s">
        <v>22</v>
      </c>
      <c r="M34" s="11" t="s">
        <v>22</v>
      </c>
      <c r="N34" s="11" t="s">
        <v>22</v>
      </c>
      <c r="O34" s="11" t="s">
        <v>22</v>
      </c>
      <c r="P34" s="11" t="s">
        <v>22</v>
      </c>
      <c r="Q34" s="40" t="str">
        <f t="shared" si="6"/>
        <v>N</v>
      </c>
      <c r="R34" s="99" t="s">
        <v>22</v>
      </c>
      <c r="S34" s="40" t="str">
        <f t="shared" si="12"/>
        <v>N</v>
      </c>
      <c r="U34" s="40">
        <f t="shared" ref="U34:U51" si="13">COUNTA(L34:P34)</f>
        <v>5</v>
      </c>
      <c r="V34" s="40">
        <f t="shared" ref="V34:V51" si="14">COUNTIF(L34:P34,"O")</f>
        <v>0</v>
      </c>
      <c r="W34" s="40">
        <f t="shared" ref="W34:W51" si="15">COUNTIF(L34:P34,"N")</f>
        <v>5</v>
      </c>
      <c r="X34" s="40">
        <f t="shared" ref="X34:X51" si="16">COUNTIF(L34:P34,"I")</f>
        <v>0</v>
      </c>
      <c r="Z34">
        <f t="shared" si="8"/>
        <v>3</v>
      </c>
      <c r="AA34">
        <f t="shared" si="9"/>
        <v>2</v>
      </c>
    </row>
    <row r="35" spans="1:27" ht="20" customHeight="1">
      <c r="A35" s="4">
        <v>134</v>
      </c>
      <c r="B35" s="11"/>
      <c r="C35" s="11"/>
      <c r="D35" s="11"/>
      <c r="E35" s="12"/>
      <c r="F35" s="12"/>
      <c r="G35" s="39" t="str">
        <f t="shared" si="10"/>
        <v/>
      </c>
      <c r="H35" s="11"/>
      <c r="I35" s="40" t="str">
        <f t="shared" si="11"/>
        <v>N</v>
      </c>
      <c r="J35" s="11"/>
      <c r="L35" s="11" t="s">
        <v>22</v>
      </c>
      <c r="M35" s="11" t="s">
        <v>22</v>
      </c>
      <c r="N35" s="11" t="s">
        <v>22</v>
      </c>
      <c r="O35" s="11" t="s">
        <v>22</v>
      </c>
      <c r="P35" s="11" t="s">
        <v>22</v>
      </c>
      <c r="Q35" s="40" t="str">
        <f t="shared" si="6"/>
        <v>N</v>
      </c>
      <c r="R35" s="99" t="s">
        <v>22</v>
      </c>
      <c r="S35" s="40" t="str">
        <f t="shared" si="12"/>
        <v>N</v>
      </c>
      <c r="U35" s="40">
        <f t="shared" si="13"/>
        <v>5</v>
      </c>
      <c r="V35" s="40">
        <f t="shared" si="14"/>
        <v>0</v>
      </c>
      <c r="W35" s="40">
        <f t="shared" si="15"/>
        <v>5</v>
      </c>
      <c r="X35" s="40">
        <f t="shared" si="16"/>
        <v>0</v>
      </c>
      <c r="Z35">
        <f t="shared" si="8"/>
        <v>3</v>
      </c>
      <c r="AA35">
        <f t="shared" si="9"/>
        <v>2</v>
      </c>
    </row>
    <row r="36" spans="1:27" ht="20" customHeight="1">
      <c r="A36" s="4">
        <v>135</v>
      </c>
      <c r="B36" s="11"/>
      <c r="C36" s="11"/>
      <c r="D36" s="11"/>
      <c r="E36" s="12"/>
      <c r="F36" s="12"/>
      <c r="G36" s="39" t="str">
        <f t="shared" si="10"/>
        <v/>
      </c>
      <c r="H36" s="11"/>
      <c r="I36" s="40" t="str">
        <f t="shared" si="11"/>
        <v>N</v>
      </c>
      <c r="J36" s="11"/>
      <c r="L36" s="11" t="s">
        <v>22</v>
      </c>
      <c r="M36" s="11" t="s">
        <v>22</v>
      </c>
      <c r="N36" s="11" t="s">
        <v>22</v>
      </c>
      <c r="O36" s="11" t="s">
        <v>22</v>
      </c>
      <c r="P36" s="11" t="s">
        <v>22</v>
      </c>
      <c r="Q36" s="40" t="str">
        <f t="shared" si="6"/>
        <v>N</v>
      </c>
      <c r="R36" s="99" t="s">
        <v>22</v>
      </c>
      <c r="S36" s="40" t="str">
        <f t="shared" si="12"/>
        <v>N</v>
      </c>
      <c r="U36" s="40">
        <f t="shared" si="13"/>
        <v>5</v>
      </c>
      <c r="V36" s="40">
        <f t="shared" si="14"/>
        <v>0</v>
      </c>
      <c r="W36" s="40">
        <f t="shared" si="15"/>
        <v>5</v>
      </c>
      <c r="X36" s="40">
        <f t="shared" si="16"/>
        <v>0</v>
      </c>
      <c r="Z36">
        <f t="shared" si="8"/>
        <v>3</v>
      </c>
      <c r="AA36">
        <f t="shared" si="9"/>
        <v>2</v>
      </c>
    </row>
    <row r="37" spans="1:27" ht="20" customHeight="1">
      <c r="A37" s="4">
        <v>136</v>
      </c>
      <c r="B37" s="11"/>
      <c r="C37" s="11"/>
      <c r="D37" s="11"/>
      <c r="E37" s="12"/>
      <c r="F37" s="12"/>
      <c r="G37" s="39" t="str">
        <f t="shared" si="10"/>
        <v/>
      </c>
      <c r="H37" s="11"/>
      <c r="I37" s="40" t="str">
        <f t="shared" si="11"/>
        <v>N</v>
      </c>
      <c r="J37" s="11"/>
      <c r="L37" s="11" t="s">
        <v>22</v>
      </c>
      <c r="M37" s="11" t="s">
        <v>22</v>
      </c>
      <c r="N37" s="11" t="s">
        <v>22</v>
      </c>
      <c r="O37" s="11" t="s">
        <v>22</v>
      </c>
      <c r="P37" s="11" t="s">
        <v>22</v>
      </c>
      <c r="Q37" s="40" t="str">
        <f t="shared" si="6"/>
        <v>N</v>
      </c>
      <c r="R37" s="99" t="s">
        <v>22</v>
      </c>
      <c r="S37" s="40" t="str">
        <f t="shared" si="12"/>
        <v>N</v>
      </c>
      <c r="U37" s="40">
        <f t="shared" si="13"/>
        <v>5</v>
      </c>
      <c r="V37" s="40">
        <f t="shared" si="14"/>
        <v>0</v>
      </c>
      <c r="W37" s="40">
        <f t="shared" si="15"/>
        <v>5</v>
      </c>
      <c r="X37" s="40">
        <f t="shared" si="16"/>
        <v>0</v>
      </c>
      <c r="Z37">
        <f t="shared" si="8"/>
        <v>3</v>
      </c>
      <c r="AA37">
        <f t="shared" si="9"/>
        <v>2</v>
      </c>
    </row>
    <row r="38" spans="1:27" ht="20" customHeight="1">
      <c r="A38" s="4">
        <v>137</v>
      </c>
      <c r="B38" s="11"/>
      <c r="C38" s="11"/>
      <c r="D38" s="11"/>
      <c r="E38" s="12"/>
      <c r="F38" s="12"/>
      <c r="G38" s="39" t="str">
        <f t="shared" si="10"/>
        <v/>
      </c>
      <c r="H38" s="11"/>
      <c r="I38" s="40" t="str">
        <f t="shared" si="11"/>
        <v>N</v>
      </c>
      <c r="J38" s="11"/>
      <c r="L38" s="11" t="s">
        <v>22</v>
      </c>
      <c r="M38" s="11" t="s">
        <v>22</v>
      </c>
      <c r="N38" s="11" t="s">
        <v>22</v>
      </c>
      <c r="O38" s="11" t="s">
        <v>22</v>
      </c>
      <c r="P38" s="11" t="s">
        <v>22</v>
      </c>
      <c r="Q38" s="40" t="str">
        <f t="shared" si="6"/>
        <v>N</v>
      </c>
      <c r="R38" s="99" t="s">
        <v>22</v>
      </c>
      <c r="S38" s="40" t="str">
        <f t="shared" si="12"/>
        <v>N</v>
      </c>
      <c r="U38" s="40">
        <f t="shared" si="13"/>
        <v>5</v>
      </c>
      <c r="V38" s="40">
        <f t="shared" si="14"/>
        <v>0</v>
      </c>
      <c r="W38" s="40">
        <f t="shared" si="15"/>
        <v>5</v>
      </c>
      <c r="X38" s="40">
        <f t="shared" si="16"/>
        <v>0</v>
      </c>
      <c r="Z38">
        <f t="shared" si="8"/>
        <v>3</v>
      </c>
      <c r="AA38">
        <f t="shared" si="9"/>
        <v>2</v>
      </c>
    </row>
    <row r="39" spans="1:27" ht="20" customHeight="1">
      <c r="A39" s="4">
        <v>138</v>
      </c>
      <c r="B39" s="11"/>
      <c r="C39" s="11"/>
      <c r="D39" s="11"/>
      <c r="E39" s="12"/>
      <c r="F39" s="12"/>
      <c r="G39" s="39" t="str">
        <f t="shared" si="10"/>
        <v/>
      </c>
      <c r="H39" s="11"/>
      <c r="I39" s="40" t="str">
        <f t="shared" si="11"/>
        <v>N</v>
      </c>
      <c r="J39" s="11"/>
      <c r="L39" s="11" t="s">
        <v>22</v>
      </c>
      <c r="M39" s="11" t="s">
        <v>22</v>
      </c>
      <c r="N39" s="11" t="s">
        <v>22</v>
      </c>
      <c r="O39" s="11" t="s">
        <v>22</v>
      </c>
      <c r="P39" s="11" t="s">
        <v>22</v>
      </c>
      <c r="Q39" s="40" t="str">
        <f t="shared" si="6"/>
        <v>N</v>
      </c>
      <c r="R39" s="99" t="s">
        <v>22</v>
      </c>
      <c r="S39" s="40" t="str">
        <f t="shared" si="12"/>
        <v>N</v>
      </c>
      <c r="U39" s="40">
        <f t="shared" si="13"/>
        <v>5</v>
      </c>
      <c r="V39" s="40">
        <f t="shared" si="14"/>
        <v>0</v>
      </c>
      <c r="W39" s="40">
        <f t="shared" si="15"/>
        <v>5</v>
      </c>
      <c r="X39" s="40">
        <f t="shared" si="16"/>
        <v>0</v>
      </c>
      <c r="Z39">
        <f t="shared" si="8"/>
        <v>3</v>
      </c>
      <c r="AA39">
        <f t="shared" si="9"/>
        <v>2</v>
      </c>
    </row>
    <row r="40" spans="1:27" ht="20" customHeight="1">
      <c r="A40" s="4">
        <v>139</v>
      </c>
      <c r="B40" s="11"/>
      <c r="C40" s="11"/>
      <c r="D40" s="11"/>
      <c r="E40" s="12"/>
      <c r="F40" s="12"/>
      <c r="G40" s="39" t="str">
        <f t="shared" si="10"/>
        <v/>
      </c>
      <c r="H40" s="11"/>
      <c r="I40" s="40" t="str">
        <f t="shared" si="11"/>
        <v>N</v>
      </c>
      <c r="J40" s="11"/>
      <c r="L40" s="11" t="s">
        <v>22</v>
      </c>
      <c r="M40" s="11" t="s">
        <v>22</v>
      </c>
      <c r="N40" s="11" t="s">
        <v>22</v>
      </c>
      <c r="O40" s="11" t="s">
        <v>22</v>
      </c>
      <c r="P40" s="11" t="s">
        <v>22</v>
      </c>
      <c r="Q40" s="40" t="str">
        <f t="shared" si="6"/>
        <v>N</v>
      </c>
      <c r="R40" s="99" t="s">
        <v>22</v>
      </c>
      <c r="S40" s="40" t="str">
        <f t="shared" si="12"/>
        <v>N</v>
      </c>
      <c r="U40" s="40">
        <f t="shared" si="13"/>
        <v>5</v>
      </c>
      <c r="V40" s="40">
        <f t="shared" si="14"/>
        <v>0</v>
      </c>
      <c r="W40" s="40">
        <f t="shared" si="15"/>
        <v>5</v>
      </c>
      <c r="X40" s="40">
        <f t="shared" si="16"/>
        <v>0</v>
      </c>
      <c r="Z40">
        <f t="shared" si="8"/>
        <v>3</v>
      </c>
      <c r="AA40">
        <f t="shared" si="9"/>
        <v>2</v>
      </c>
    </row>
    <row r="41" spans="1:27" ht="20" customHeight="1">
      <c r="A41" s="4">
        <v>140</v>
      </c>
      <c r="B41" s="11"/>
      <c r="C41" s="11"/>
      <c r="D41" s="11"/>
      <c r="E41" s="12"/>
      <c r="F41" s="12"/>
      <c r="G41" s="39" t="str">
        <f t="shared" si="10"/>
        <v/>
      </c>
      <c r="H41" s="11"/>
      <c r="I41" s="40" t="str">
        <f t="shared" si="11"/>
        <v>N</v>
      </c>
      <c r="J41" s="11"/>
      <c r="L41" s="11" t="s">
        <v>22</v>
      </c>
      <c r="M41" s="11" t="s">
        <v>22</v>
      </c>
      <c r="N41" s="11" t="s">
        <v>22</v>
      </c>
      <c r="O41" s="11" t="s">
        <v>22</v>
      </c>
      <c r="P41" s="11" t="s">
        <v>22</v>
      </c>
      <c r="Q41" s="40" t="str">
        <f t="shared" si="6"/>
        <v>N</v>
      </c>
      <c r="R41" s="99" t="s">
        <v>22</v>
      </c>
      <c r="S41" s="40" t="str">
        <f t="shared" si="12"/>
        <v>N</v>
      </c>
      <c r="U41" s="40">
        <f t="shared" si="13"/>
        <v>5</v>
      </c>
      <c r="V41" s="40">
        <f t="shared" si="14"/>
        <v>0</v>
      </c>
      <c r="W41" s="40">
        <f t="shared" si="15"/>
        <v>5</v>
      </c>
      <c r="X41" s="40">
        <f t="shared" si="16"/>
        <v>0</v>
      </c>
      <c r="Z41">
        <f t="shared" si="8"/>
        <v>3</v>
      </c>
      <c r="AA41">
        <f t="shared" si="9"/>
        <v>2</v>
      </c>
    </row>
    <row r="42" spans="1:27" ht="20" customHeight="1">
      <c r="A42" s="4">
        <v>141</v>
      </c>
      <c r="B42" s="11"/>
      <c r="C42" s="11"/>
      <c r="D42" s="11"/>
      <c r="E42" s="12"/>
      <c r="F42" s="12"/>
      <c r="G42" s="39" t="str">
        <f t="shared" si="10"/>
        <v/>
      </c>
      <c r="H42" s="11"/>
      <c r="I42" s="40" t="str">
        <f t="shared" si="11"/>
        <v>N</v>
      </c>
      <c r="J42" s="11"/>
      <c r="L42" s="11" t="s">
        <v>22</v>
      </c>
      <c r="M42" s="11" t="s">
        <v>22</v>
      </c>
      <c r="N42" s="11" t="s">
        <v>22</v>
      </c>
      <c r="O42" s="11" t="s">
        <v>22</v>
      </c>
      <c r="P42" s="11" t="s">
        <v>22</v>
      </c>
      <c r="Q42" s="40" t="str">
        <f t="shared" si="6"/>
        <v>N</v>
      </c>
      <c r="R42" s="99" t="s">
        <v>22</v>
      </c>
      <c r="S42" s="40" t="str">
        <f t="shared" si="12"/>
        <v>N</v>
      </c>
      <c r="U42" s="40">
        <f t="shared" si="13"/>
        <v>5</v>
      </c>
      <c r="V42" s="40">
        <f t="shared" si="14"/>
        <v>0</v>
      </c>
      <c r="W42" s="40">
        <f t="shared" si="15"/>
        <v>5</v>
      </c>
      <c r="X42" s="40">
        <f t="shared" si="16"/>
        <v>0</v>
      </c>
      <c r="Z42">
        <f t="shared" si="8"/>
        <v>3</v>
      </c>
      <c r="AA42">
        <f t="shared" si="9"/>
        <v>2</v>
      </c>
    </row>
    <row r="43" spans="1:27" ht="20" customHeight="1">
      <c r="A43" s="4">
        <v>142</v>
      </c>
      <c r="B43" s="11"/>
      <c r="C43" s="11"/>
      <c r="D43" s="11"/>
      <c r="E43" s="12"/>
      <c r="F43" s="12"/>
      <c r="G43" s="39" t="str">
        <f t="shared" si="10"/>
        <v/>
      </c>
      <c r="H43" s="11"/>
      <c r="I43" s="40" t="str">
        <f t="shared" si="11"/>
        <v>N</v>
      </c>
      <c r="J43" s="11"/>
      <c r="L43" s="11" t="s">
        <v>22</v>
      </c>
      <c r="M43" s="11" t="s">
        <v>22</v>
      </c>
      <c r="N43" s="11" t="s">
        <v>22</v>
      </c>
      <c r="O43" s="11" t="s">
        <v>22</v>
      </c>
      <c r="P43" s="11" t="s">
        <v>22</v>
      </c>
      <c r="Q43" s="40" t="str">
        <f t="shared" si="6"/>
        <v>N</v>
      </c>
      <c r="R43" s="99" t="s">
        <v>22</v>
      </c>
      <c r="S43" s="40" t="str">
        <f t="shared" si="12"/>
        <v>N</v>
      </c>
      <c r="U43" s="40">
        <f t="shared" si="13"/>
        <v>5</v>
      </c>
      <c r="V43" s="40">
        <f t="shared" si="14"/>
        <v>0</v>
      </c>
      <c r="W43" s="40">
        <f t="shared" si="15"/>
        <v>5</v>
      </c>
      <c r="X43" s="40">
        <f t="shared" si="16"/>
        <v>0</v>
      </c>
      <c r="Z43">
        <f t="shared" si="8"/>
        <v>3</v>
      </c>
      <c r="AA43">
        <f t="shared" si="9"/>
        <v>2</v>
      </c>
    </row>
    <row r="44" spans="1:27" ht="20" customHeight="1">
      <c r="A44" s="4">
        <v>143</v>
      </c>
      <c r="B44" s="11"/>
      <c r="C44" s="11"/>
      <c r="D44" s="11"/>
      <c r="E44" s="12"/>
      <c r="F44" s="12"/>
      <c r="G44" s="39" t="str">
        <f t="shared" si="10"/>
        <v/>
      </c>
      <c r="H44" s="11"/>
      <c r="I44" s="40" t="str">
        <f t="shared" si="11"/>
        <v>N</v>
      </c>
      <c r="J44" s="11"/>
      <c r="L44" s="11" t="s">
        <v>22</v>
      </c>
      <c r="M44" s="11" t="s">
        <v>22</v>
      </c>
      <c r="N44" s="11" t="s">
        <v>22</v>
      </c>
      <c r="O44" s="11" t="s">
        <v>22</v>
      </c>
      <c r="P44" s="11" t="s">
        <v>22</v>
      </c>
      <c r="Q44" s="40" t="str">
        <f t="shared" si="6"/>
        <v>N</v>
      </c>
      <c r="R44" s="99" t="s">
        <v>22</v>
      </c>
      <c r="S44" s="40" t="str">
        <f t="shared" si="12"/>
        <v>N</v>
      </c>
      <c r="U44" s="40">
        <f t="shared" si="13"/>
        <v>5</v>
      </c>
      <c r="V44" s="40">
        <f t="shared" si="14"/>
        <v>0</v>
      </c>
      <c r="W44" s="40">
        <f t="shared" si="15"/>
        <v>5</v>
      </c>
      <c r="X44" s="40">
        <f t="shared" si="16"/>
        <v>0</v>
      </c>
      <c r="Z44">
        <f t="shared" si="8"/>
        <v>3</v>
      </c>
      <c r="AA44">
        <f t="shared" si="9"/>
        <v>2</v>
      </c>
    </row>
    <row r="45" spans="1:27" ht="20" customHeight="1">
      <c r="A45" s="4">
        <v>144</v>
      </c>
      <c r="B45" s="11"/>
      <c r="C45" s="11"/>
      <c r="D45" s="11"/>
      <c r="E45" s="12"/>
      <c r="F45" s="12"/>
      <c r="G45" s="39" t="str">
        <f t="shared" si="10"/>
        <v/>
      </c>
      <c r="H45" s="11"/>
      <c r="I45" s="40" t="str">
        <f t="shared" si="11"/>
        <v>N</v>
      </c>
      <c r="J45" s="11"/>
      <c r="L45" s="11" t="s">
        <v>22</v>
      </c>
      <c r="M45" s="11" t="s">
        <v>22</v>
      </c>
      <c r="N45" s="11" t="s">
        <v>22</v>
      </c>
      <c r="O45" s="11" t="s">
        <v>22</v>
      </c>
      <c r="P45" s="11" t="s">
        <v>22</v>
      </c>
      <c r="Q45" s="40" t="str">
        <f t="shared" si="6"/>
        <v>N</v>
      </c>
      <c r="R45" s="99" t="s">
        <v>22</v>
      </c>
      <c r="S45" s="40" t="str">
        <f t="shared" si="12"/>
        <v>N</v>
      </c>
      <c r="U45" s="40">
        <f t="shared" si="13"/>
        <v>5</v>
      </c>
      <c r="V45" s="40">
        <f t="shared" si="14"/>
        <v>0</v>
      </c>
      <c r="W45" s="40">
        <f t="shared" si="15"/>
        <v>5</v>
      </c>
      <c r="X45" s="40">
        <f t="shared" si="16"/>
        <v>0</v>
      </c>
      <c r="Z45">
        <f t="shared" si="8"/>
        <v>3</v>
      </c>
      <c r="AA45">
        <f t="shared" si="9"/>
        <v>2</v>
      </c>
    </row>
    <row r="46" spans="1:27" ht="20" customHeight="1">
      <c r="A46" s="4">
        <v>145</v>
      </c>
      <c r="B46" s="11"/>
      <c r="C46" s="11"/>
      <c r="D46" s="11"/>
      <c r="E46" s="12"/>
      <c r="F46" s="12"/>
      <c r="G46" s="39" t="str">
        <f t="shared" si="10"/>
        <v/>
      </c>
      <c r="H46" s="11"/>
      <c r="I46" s="40" t="str">
        <f t="shared" si="11"/>
        <v>N</v>
      </c>
      <c r="J46" s="11"/>
      <c r="L46" s="11" t="s">
        <v>22</v>
      </c>
      <c r="M46" s="11" t="s">
        <v>22</v>
      </c>
      <c r="N46" s="11" t="s">
        <v>22</v>
      </c>
      <c r="O46" s="11" t="s">
        <v>22</v>
      </c>
      <c r="P46" s="11" t="s">
        <v>22</v>
      </c>
      <c r="Q46" s="40" t="str">
        <f t="shared" si="6"/>
        <v>N</v>
      </c>
      <c r="R46" s="99" t="s">
        <v>22</v>
      </c>
      <c r="S46" s="40" t="str">
        <f t="shared" si="12"/>
        <v>N</v>
      </c>
      <c r="U46" s="40">
        <f t="shared" si="13"/>
        <v>5</v>
      </c>
      <c r="V46" s="40">
        <f t="shared" si="14"/>
        <v>0</v>
      </c>
      <c r="W46" s="40">
        <f t="shared" si="15"/>
        <v>5</v>
      </c>
      <c r="X46" s="40">
        <f t="shared" si="16"/>
        <v>0</v>
      </c>
      <c r="Z46">
        <f t="shared" si="8"/>
        <v>3</v>
      </c>
      <c r="AA46">
        <f t="shared" si="9"/>
        <v>2</v>
      </c>
    </row>
    <row r="47" spans="1:27" ht="20" customHeight="1">
      <c r="A47" s="4">
        <v>146</v>
      </c>
      <c r="B47" s="11"/>
      <c r="C47" s="11"/>
      <c r="D47" s="11"/>
      <c r="E47" s="12"/>
      <c r="F47" s="12"/>
      <c r="G47" s="39" t="str">
        <f t="shared" si="10"/>
        <v/>
      </c>
      <c r="H47" s="11"/>
      <c r="I47" s="40" t="str">
        <f t="shared" si="11"/>
        <v>N</v>
      </c>
      <c r="J47" s="11"/>
      <c r="L47" s="11" t="s">
        <v>22</v>
      </c>
      <c r="M47" s="11" t="s">
        <v>22</v>
      </c>
      <c r="N47" s="11" t="s">
        <v>22</v>
      </c>
      <c r="O47" s="11" t="s">
        <v>22</v>
      </c>
      <c r="P47" s="11" t="s">
        <v>22</v>
      </c>
      <c r="Q47" s="40" t="str">
        <f t="shared" si="6"/>
        <v>N</v>
      </c>
      <c r="R47" s="99" t="s">
        <v>22</v>
      </c>
      <c r="S47" s="40" t="str">
        <f t="shared" si="12"/>
        <v>N</v>
      </c>
      <c r="U47" s="40">
        <f t="shared" si="13"/>
        <v>5</v>
      </c>
      <c r="V47" s="40">
        <f t="shared" si="14"/>
        <v>0</v>
      </c>
      <c r="W47" s="40">
        <f t="shared" si="15"/>
        <v>5</v>
      </c>
      <c r="X47" s="40">
        <f t="shared" si="16"/>
        <v>0</v>
      </c>
      <c r="Z47">
        <f t="shared" si="8"/>
        <v>3</v>
      </c>
      <c r="AA47">
        <f t="shared" si="9"/>
        <v>2</v>
      </c>
    </row>
    <row r="48" spans="1:27" ht="20" customHeight="1">
      <c r="A48" s="4">
        <v>147</v>
      </c>
      <c r="B48" s="11"/>
      <c r="C48" s="11"/>
      <c r="D48" s="11"/>
      <c r="E48" s="12"/>
      <c r="F48" s="12"/>
      <c r="G48" s="39" t="str">
        <f t="shared" si="10"/>
        <v/>
      </c>
      <c r="H48" s="11"/>
      <c r="I48" s="40" t="str">
        <f t="shared" si="11"/>
        <v>N</v>
      </c>
      <c r="J48" s="11"/>
      <c r="L48" s="11" t="s">
        <v>22</v>
      </c>
      <c r="M48" s="11" t="s">
        <v>22</v>
      </c>
      <c r="N48" s="11" t="s">
        <v>22</v>
      </c>
      <c r="O48" s="11" t="s">
        <v>22</v>
      </c>
      <c r="P48" s="11" t="s">
        <v>22</v>
      </c>
      <c r="Q48" s="40" t="str">
        <f t="shared" si="6"/>
        <v>N</v>
      </c>
      <c r="R48" s="99" t="s">
        <v>22</v>
      </c>
      <c r="S48" s="40" t="str">
        <f t="shared" si="12"/>
        <v>N</v>
      </c>
      <c r="U48" s="40">
        <f t="shared" si="13"/>
        <v>5</v>
      </c>
      <c r="V48" s="40">
        <f t="shared" si="14"/>
        <v>0</v>
      </c>
      <c r="W48" s="40">
        <f t="shared" si="15"/>
        <v>5</v>
      </c>
      <c r="X48" s="40">
        <f t="shared" si="16"/>
        <v>0</v>
      </c>
      <c r="Z48">
        <f t="shared" si="8"/>
        <v>3</v>
      </c>
      <c r="AA48">
        <f t="shared" si="9"/>
        <v>2</v>
      </c>
    </row>
    <row r="49" spans="1:27" ht="20" customHeight="1">
      <c r="A49" s="4">
        <v>148</v>
      </c>
      <c r="B49" s="11"/>
      <c r="C49" s="11"/>
      <c r="D49" s="11"/>
      <c r="E49" s="12"/>
      <c r="F49" s="12"/>
      <c r="G49" s="39" t="str">
        <f t="shared" si="10"/>
        <v/>
      </c>
      <c r="H49" s="11"/>
      <c r="I49" s="40" t="str">
        <f t="shared" si="11"/>
        <v>N</v>
      </c>
      <c r="J49" s="11"/>
      <c r="L49" s="11" t="s">
        <v>22</v>
      </c>
      <c r="M49" s="11" t="s">
        <v>22</v>
      </c>
      <c r="N49" s="11" t="s">
        <v>22</v>
      </c>
      <c r="O49" s="11" t="s">
        <v>22</v>
      </c>
      <c r="P49" s="11" t="s">
        <v>22</v>
      </c>
      <c r="Q49" s="40" t="str">
        <f t="shared" si="6"/>
        <v>N</v>
      </c>
      <c r="R49" s="99" t="s">
        <v>22</v>
      </c>
      <c r="S49" s="40" t="str">
        <f t="shared" si="12"/>
        <v>N</v>
      </c>
      <c r="U49" s="40">
        <f t="shared" si="13"/>
        <v>5</v>
      </c>
      <c r="V49" s="40">
        <f t="shared" si="14"/>
        <v>0</v>
      </c>
      <c r="W49" s="40">
        <f t="shared" si="15"/>
        <v>5</v>
      </c>
      <c r="X49" s="40">
        <f t="shared" si="16"/>
        <v>0</v>
      </c>
      <c r="Z49">
        <f t="shared" si="8"/>
        <v>3</v>
      </c>
      <c r="AA49">
        <f t="shared" si="9"/>
        <v>2</v>
      </c>
    </row>
    <row r="50" spans="1:27" ht="20" customHeight="1">
      <c r="A50" s="4">
        <v>149</v>
      </c>
      <c r="B50" s="11"/>
      <c r="C50" s="11"/>
      <c r="D50" s="11"/>
      <c r="E50" s="12"/>
      <c r="F50" s="12"/>
      <c r="G50" s="39" t="str">
        <f t="shared" si="10"/>
        <v/>
      </c>
      <c r="H50" s="11"/>
      <c r="I50" s="40" t="str">
        <f t="shared" si="11"/>
        <v>N</v>
      </c>
      <c r="J50" s="11"/>
      <c r="L50" s="11" t="s">
        <v>22</v>
      </c>
      <c r="M50" s="11" t="s">
        <v>22</v>
      </c>
      <c r="N50" s="11" t="s">
        <v>22</v>
      </c>
      <c r="O50" s="11" t="s">
        <v>22</v>
      </c>
      <c r="P50" s="11" t="s">
        <v>22</v>
      </c>
      <c r="Q50" s="40" t="str">
        <f t="shared" si="6"/>
        <v>N</v>
      </c>
      <c r="R50" s="99" t="s">
        <v>22</v>
      </c>
      <c r="S50" s="40" t="str">
        <f t="shared" si="12"/>
        <v>N</v>
      </c>
      <c r="U50" s="40">
        <f t="shared" si="13"/>
        <v>5</v>
      </c>
      <c r="V50" s="40">
        <f t="shared" si="14"/>
        <v>0</v>
      </c>
      <c r="W50" s="40">
        <f t="shared" si="15"/>
        <v>5</v>
      </c>
      <c r="X50" s="40">
        <f t="shared" si="16"/>
        <v>0</v>
      </c>
      <c r="Z50">
        <f t="shared" si="8"/>
        <v>3</v>
      </c>
      <c r="AA50">
        <f t="shared" si="9"/>
        <v>2</v>
      </c>
    </row>
    <row r="51" spans="1:27" ht="20" customHeight="1">
      <c r="A51" s="4">
        <v>150</v>
      </c>
      <c r="B51" s="11"/>
      <c r="C51" s="11"/>
      <c r="D51" s="11"/>
      <c r="E51" s="12"/>
      <c r="F51" s="12"/>
      <c r="G51" s="39" t="str">
        <f t="shared" si="10"/>
        <v/>
      </c>
      <c r="H51" s="11"/>
      <c r="I51" s="40" t="str">
        <f t="shared" si="11"/>
        <v>N</v>
      </c>
      <c r="J51" s="11"/>
      <c r="L51" s="11" t="s">
        <v>22</v>
      </c>
      <c r="M51" s="11" t="s">
        <v>22</v>
      </c>
      <c r="N51" s="11" t="s">
        <v>22</v>
      </c>
      <c r="O51" s="11" t="s">
        <v>22</v>
      </c>
      <c r="P51" s="11" t="s">
        <v>22</v>
      </c>
      <c r="Q51" s="40" t="str">
        <f t="shared" si="6"/>
        <v>N</v>
      </c>
      <c r="R51" s="99" t="s">
        <v>22</v>
      </c>
      <c r="S51" s="40" t="str">
        <f t="shared" si="12"/>
        <v>N</v>
      </c>
      <c r="U51" s="40">
        <f t="shared" si="13"/>
        <v>5</v>
      </c>
      <c r="V51" s="40">
        <f t="shared" si="14"/>
        <v>0</v>
      </c>
      <c r="W51" s="40">
        <f t="shared" si="15"/>
        <v>5</v>
      </c>
      <c r="X51" s="40">
        <f t="shared" si="16"/>
        <v>0</v>
      </c>
      <c r="Z51">
        <f t="shared" si="8"/>
        <v>3</v>
      </c>
      <c r="AA51">
        <f t="shared" si="9"/>
        <v>2</v>
      </c>
    </row>
    <row r="52" spans="1:27" ht="18" customHeight="1">
      <c r="G52" s="39" t="str">
        <f t="shared" si="10"/>
        <v/>
      </c>
      <c r="H52" s="11">
        <f>SUM(H2:H51)</f>
        <v>15</v>
      </c>
      <c r="I52" s="18">
        <f>COUNTIF(I2:I51,"O")</f>
        <v>0</v>
      </c>
      <c r="J52" s="11">
        <f>SUM(J2:J51)</f>
        <v>0</v>
      </c>
    </row>
    <row r="53" spans="1:27" ht="18" customHeight="1"/>
    <row r="54" spans="1:27" ht="18" customHeight="1"/>
    <row r="55" spans="1:27" ht="18" customHeight="1"/>
    <row r="56" spans="1:27" ht="18" customHeight="1"/>
    <row r="57" spans="1:27" ht="18" customHeight="1"/>
    <row r="58" spans="1:27" ht="18" customHeight="1"/>
    <row r="59" spans="1:27" ht="18" customHeight="1"/>
    <row r="60" spans="1:27" ht="18" customHeight="1"/>
    <row r="61" spans="1:27" ht="18" customHeight="1"/>
    <row r="62" spans="1:27" ht="18" customHeight="1"/>
    <row r="63" spans="1:27" ht="18" customHeight="1"/>
    <row r="64" spans="1:27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sortState ref="B2:H16">
    <sortCondition descending="1" ref="E2:E16"/>
  </sortState>
  <phoneticPr fontId="0" type="noConversion"/>
  <conditionalFormatting sqref="B2:B7">
    <cfRule type="duplicateValues" dxfId="28" priority="19"/>
  </conditionalFormatting>
  <conditionalFormatting sqref="B21">
    <cfRule type="duplicateValues" dxfId="27" priority="12"/>
  </conditionalFormatting>
  <conditionalFormatting sqref="B22">
    <cfRule type="duplicateValues" dxfId="26" priority="11"/>
  </conditionalFormatting>
  <conditionalFormatting sqref="B20">
    <cfRule type="duplicateValues" dxfId="25" priority="10"/>
  </conditionalFormatting>
  <conditionalFormatting sqref="B8:B10 B12:B13">
    <cfRule type="duplicateValues" dxfId="24" priority="6"/>
  </conditionalFormatting>
  <conditionalFormatting sqref="B17:B19">
    <cfRule type="duplicateValues" dxfId="23" priority="5"/>
  </conditionalFormatting>
  <conditionalFormatting sqref="B11">
    <cfRule type="duplicateValues" dxfId="22" priority="4"/>
  </conditionalFormatting>
  <conditionalFormatting sqref="B14">
    <cfRule type="duplicateValues" dxfId="21" priority="3"/>
  </conditionalFormatting>
  <conditionalFormatting sqref="B15">
    <cfRule type="duplicateValues" dxfId="20" priority="2"/>
  </conditionalFormatting>
  <conditionalFormatting sqref="B16">
    <cfRule type="duplicateValues" dxfId="19" priority="1"/>
  </conditionalFormatting>
  <printOptions horizontalCentered="1"/>
  <pageMargins left="0.39370078740157483" right="0.39370078740157483" top="1.0629921259842521" bottom="0.86614173228346458" header="0.51181102362204722" footer="0.51181102362204722"/>
  <pageSetup paperSize="9" fitToWidth="2" orientation="landscape"/>
  <headerFooter alignWithMargins="0">
    <oddHeader>&amp;C&amp;"Arial,Gras"&amp;12Passage de Grades&amp;10
&amp;"Arial,Gras italique"&amp;12&amp;A</oddHeader>
    <oddFooter xml:space="preserve">&amp;L
&amp;RDate : 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4:R48"/>
  <sheetViews>
    <sheetView view="pageBreakPreview" zoomScale="115" zoomScaleSheetLayoutView="115" workbookViewId="0">
      <selection activeCell="I21" sqref="I21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7.33203125" style="46" bestFit="1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4" spans="1:18" s="44" customFormat="1" ht="10">
      <c r="A4" s="42"/>
      <c r="B4" s="42"/>
      <c r="C4" s="42"/>
      <c r="D4" s="42"/>
      <c r="E4" s="42"/>
      <c r="F4" s="42"/>
      <c r="G4" s="42"/>
      <c r="H4" s="42"/>
      <c r="I4" s="43"/>
    </row>
    <row r="5" spans="1:18" s="44" customFormat="1" ht="10">
      <c r="A5" s="42"/>
      <c r="B5" s="42"/>
      <c r="C5" s="42"/>
      <c r="D5" s="42"/>
      <c r="E5" s="42"/>
      <c r="F5" s="42"/>
      <c r="G5" s="42"/>
      <c r="H5" s="42"/>
      <c r="I5" s="43"/>
    </row>
    <row r="6" spans="1:18" s="44" customFormat="1" ht="10">
      <c r="A6" s="42"/>
      <c r="B6" s="42"/>
      <c r="C6" s="42"/>
      <c r="D6" s="42"/>
      <c r="E6" s="42"/>
      <c r="F6" s="42"/>
      <c r="G6" s="42"/>
      <c r="H6" s="42"/>
      <c r="I6" s="43"/>
    </row>
    <row r="7" spans="1:18" s="45" customFormat="1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101</v>
      </c>
      <c r="B12" s="47" t="str">
        <f ca="1">IF('1er DAN '!E2="","",INT((TODAY()-'1er DAN 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102</v>
      </c>
      <c r="B13" s="47" t="str">
        <f ca="1">IF('1er DAN '!E3="","",INT((TODAY()-'1er DAN 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103</v>
      </c>
      <c r="B14" s="47" t="str">
        <f ca="1">IF('1er DAN '!E4="","",INT((TODAY()-'1er DAN 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104</v>
      </c>
      <c r="B15" s="47" t="str">
        <f ca="1">IF('1er DAN '!E5="","",INT((TODAY()-'1er DAN 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105</v>
      </c>
      <c r="B16" s="47" t="str">
        <f ca="1">IF('1er DAN '!E6="","",INT((TODAY()-'1er DAN 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106</v>
      </c>
      <c r="B17" s="47" t="str">
        <f ca="1">IF('1er DAN '!E7="","",INT((TODAY()-'1er DAN 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107</v>
      </c>
      <c r="B18" s="47" t="str">
        <f ca="1">IF('1er DAN '!E8="","",INT((TODAY()-'1er DAN 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108</v>
      </c>
      <c r="B19" s="47" t="str">
        <f ca="1">IF('1er DAN '!E9="","",INT((TODAY()-'1er DAN 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109</v>
      </c>
      <c r="B20" s="47" t="str">
        <f ca="1">IF('1er DAN '!E10="","",INT((TODAY()-'1er DAN 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110</v>
      </c>
      <c r="B21" s="47" t="str">
        <f ca="1">IF('1er DAN '!E11="","",INT((TODAY()-'1er DAN 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111</v>
      </c>
      <c r="B22" s="47" t="str">
        <f ca="1">IF('1er DAN '!E12="","",INT((TODAY()-'1er DAN 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112</v>
      </c>
      <c r="B23" s="47" t="str">
        <f ca="1">IF('1er DAN '!E13="","",INT((TODAY()-'1er DAN 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113</v>
      </c>
      <c r="B24" s="47" t="str">
        <f ca="1">IF('1er DAN '!E14="","",INT((TODAY()-'1er DAN 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114</v>
      </c>
      <c r="B25" s="47" t="str">
        <f ca="1">IF('1er DAN '!E15="","",INT((TODAY()-'1er DAN 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115</v>
      </c>
      <c r="B26" s="47" t="str">
        <f ca="1">IF('1er DAN '!E16="","",INT((TODAY()-'1er DAN 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116</v>
      </c>
      <c r="B27" s="47" t="str">
        <f ca="1">IF('1er DAN '!E17="","",INT((TODAY()-'1er DAN 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117</v>
      </c>
      <c r="B28" s="47" t="str">
        <f ca="1">IF('1er DAN '!E18="","",INT((TODAY()-'1er DAN 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118</v>
      </c>
      <c r="B29" s="47" t="str">
        <f ca="1">IF('1er DAN '!E19="","",INT((TODAY()-'1er DAN 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119</v>
      </c>
      <c r="B30" s="47" t="str">
        <f ca="1">IF('1er DAN '!E20="","",INT((TODAY()-'1er DAN 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120</v>
      </c>
      <c r="B31" s="47" t="str">
        <f ca="1">IF('1er DAN '!E21="","",INT((TODAY()-'1er DAN 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121</v>
      </c>
      <c r="B32" s="47" t="str">
        <f ca="1">IF('1er DAN '!E22="","",INT((TODAY()-'1er DAN 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122</v>
      </c>
      <c r="B33" s="47" t="str">
        <f ca="1">IF('1er DAN '!E23="","",INT((TODAY()-'1er DAN 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123</v>
      </c>
      <c r="B34" s="47" t="str">
        <f ca="1">IF('1er DAN '!E24="","",INT((TODAY()-'1er DAN 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124</v>
      </c>
      <c r="B35" s="47" t="str">
        <f ca="1">IF('1er DAN '!E25="","",INT((TODAY()-'1er DAN 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125</v>
      </c>
      <c r="B36" s="47" t="str">
        <f ca="1">IF('1er DAN '!E26="","",INT((TODAY()-'1er DAN 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126</v>
      </c>
      <c r="B37" s="47" t="str">
        <f ca="1">IF('1er DAN '!E27="","",INT((TODAY()-'1er DAN 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127</v>
      </c>
      <c r="B38" s="47" t="str">
        <f ca="1">IF('1er DAN '!E28="","",INT((TODAY()-'1er DAN 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128</v>
      </c>
      <c r="B39" s="47" t="str">
        <f ca="1">IF('1er DAN '!E29="","",INT((TODAY()-'1er DAN 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129</v>
      </c>
      <c r="B40" s="47" t="str">
        <f ca="1">IF('1er DAN '!E30="","",INT((TODAY()-'1er DAN 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130</v>
      </c>
      <c r="B41" s="47" t="str">
        <f ca="1">IF('1er DAN '!E31="","",INT((TODAY()-'1er DAN 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7" spans="1:9">
      <c r="A47" s="42"/>
      <c r="B47" s="42"/>
      <c r="C47" s="42"/>
      <c r="D47" s="42"/>
      <c r="E47" s="42"/>
      <c r="F47" s="42"/>
      <c r="G47" s="42"/>
      <c r="H47" s="42"/>
      <c r="I47" s="43"/>
    </row>
    <row r="48" spans="1:9">
      <c r="A48" s="46"/>
      <c r="B48" s="46"/>
      <c r="C48" s="42"/>
      <c r="D48" s="42"/>
      <c r="E48" s="42"/>
      <c r="F48" s="42" t="s">
        <v>74</v>
      </c>
      <c r="G48" s="42"/>
      <c r="H48" s="42"/>
      <c r="I48" s="43"/>
    </row>
  </sheetData>
  <mergeCells count="3">
    <mergeCell ref="A9:I9"/>
    <mergeCell ref="A7:D7"/>
    <mergeCell ref="E7:G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9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85" zoomScaleSheetLayoutView="85" workbookViewId="0">
      <selection activeCell="G1" sqref="G1"/>
    </sheetView>
  </sheetViews>
  <sheetFormatPr baseColWidth="10" defaultRowHeight="76" x14ac:dyDescent="0"/>
  <cols>
    <col min="1" max="1" width="28.6640625" style="85" customWidth="1"/>
    <col min="2" max="2" width="3.6640625" customWidth="1"/>
    <col min="3" max="3" width="28.6640625" customWidth="1"/>
    <col min="4" max="4" width="3.6640625" customWidth="1"/>
    <col min="5" max="5" width="28.6640625" customWidth="1"/>
    <col min="6" max="6" width="3.6640625" customWidth="1"/>
    <col min="7" max="7" width="28.6640625" customWidth="1"/>
    <col min="8" max="8" width="3.6640625" customWidth="1"/>
    <col min="9" max="9" width="28.6640625" customWidth="1"/>
    <col min="10" max="10" width="3.6640625" customWidth="1"/>
    <col min="11" max="11" width="28.6640625" customWidth="1"/>
    <col min="12" max="12" width="3.83203125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4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IF('1er DAN '!I2="O",'1er DAN '!A2," ")</f>
        <v xml:space="preserve"> </v>
      </c>
      <c r="C4" s="85" t="str">
        <f>IF('1er DAN '!I12="O",'1er DAN '!A12," ")</f>
        <v xml:space="preserve"> </v>
      </c>
      <c r="E4" s="85" t="str">
        <f>IF('1er DAN '!I22="O",'1er DAN '!A22," ")</f>
        <v xml:space="preserve"> </v>
      </c>
      <c r="G4" s="85" t="str">
        <f>IF('1er DAN '!I32="O",'1er DAN '!A32," ")</f>
        <v xml:space="preserve"> </v>
      </c>
      <c r="I4" s="85" t="str">
        <f>IF('1er DAN '!I42="O",'1er DAN '!A42," ")</f>
        <v xml:space="preserve"> </v>
      </c>
    </row>
    <row r="5" spans="1:11" ht="69.5" customHeight="1">
      <c r="A5" s="85" t="str">
        <f>IF('1er DAN '!I3="O",'1er DAN '!A3," ")</f>
        <v xml:space="preserve"> </v>
      </c>
      <c r="C5" s="85" t="str">
        <f>IF('1er DAN '!I13="O",'1er DAN '!A13," ")</f>
        <v xml:space="preserve"> </v>
      </c>
      <c r="E5" s="85" t="str">
        <f>IF('1er DAN '!I23="O",'1er DAN '!A23," ")</f>
        <v xml:space="preserve"> </v>
      </c>
      <c r="G5" s="85" t="str">
        <f>IF('1er DAN '!I33="O",'1er DAN '!A33," ")</f>
        <v xml:space="preserve"> </v>
      </c>
      <c r="I5" s="85" t="str">
        <f>IF('1er DAN '!I43="O",'1er DAN '!A43," ")</f>
        <v xml:space="preserve"> </v>
      </c>
    </row>
    <row r="6" spans="1:11" ht="69.5" customHeight="1">
      <c r="A6" s="85" t="str">
        <f>IF('1er DAN '!I4="O",'1er DAN '!A4," ")</f>
        <v xml:space="preserve"> </v>
      </c>
      <c r="C6" s="85" t="str">
        <f>IF('1er DAN '!I14="O",'1er DAN '!A14," ")</f>
        <v xml:space="preserve"> </v>
      </c>
      <c r="E6" s="85" t="str">
        <f>IF('1er DAN '!I24="O",'1er DAN '!A24," ")</f>
        <v xml:space="preserve"> </v>
      </c>
      <c r="G6" s="85" t="str">
        <f>IF('1er DAN '!I34="O",'1er DAN '!A34," ")</f>
        <v xml:space="preserve"> </v>
      </c>
      <c r="I6" s="85" t="str">
        <f>IF('1er DAN '!I44="O",'1er DAN '!A44," ")</f>
        <v xml:space="preserve"> </v>
      </c>
    </row>
    <row r="7" spans="1:11" ht="69.5" customHeight="1">
      <c r="A7" s="85" t="str">
        <f>IF('1er DAN '!I5="O",'1er DAN '!A5," ")</f>
        <v xml:space="preserve"> </v>
      </c>
      <c r="C7" s="85" t="str">
        <f>IF('1er DAN '!I15="O",'1er DAN '!A15," ")</f>
        <v xml:space="preserve"> </v>
      </c>
      <c r="E7" s="85" t="str">
        <f>IF('1er DAN '!I25="O",'1er DAN '!A25," ")</f>
        <v xml:space="preserve"> </v>
      </c>
      <c r="G7" s="85" t="str">
        <f>IF('1er DAN '!I35="O",'1er DAN '!A35," ")</f>
        <v xml:space="preserve"> </v>
      </c>
      <c r="I7" s="85" t="str">
        <f>IF('1er DAN '!I45="O",'1er DAN '!A45," ")</f>
        <v xml:space="preserve"> </v>
      </c>
    </row>
    <row r="8" spans="1:11" ht="69.5" customHeight="1">
      <c r="A8" s="85" t="str">
        <f>IF('1er DAN '!I6="O",'1er DAN '!A6," ")</f>
        <v xml:space="preserve"> </v>
      </c>
      <c r="C8" s="85" t="str">
        <f>IF('1er DAN '!I16="O",'1er DAN '!A16," ")</f>
        <v xml:space="preserve"> </v>
      </c>
      <c r="E8" s="85" t="str">
        <f>IF('1er DAN '!I26="O",'1er DAN '!A26," ")</f>
        <v xml:space="preserve"> </v>
      </c>
      <c r="G8" s="85" t="str">
        <f>IF('1er DAN '!I36="O",'1er DAN '!A36," ")</f>
        <v xml:space="preserve"> </v>
      </c>
      <c r="I8" s="85" t="str">
        <f>IF('1er DAN '!I46="O",'1er DAN '!A46," ")</f>
        <v xml:space="preserve"> </v>
      </c>
    </row>
    <row r="9" spans="1:11" ht="69.5" customHeight="1">
      <c r="A9" s="85" t="str">
        <f>IF('1er DAN '!I7="O",'1er DAN '!A7," ")</f>
        <v xml:space="preserve"> </v>
      </c>
      <c r="C9" s="85" t="str">
        <f>IF('1er DAN '!I17="O",'1er DAN '!A17," ")</f>
        <v xml:space="preserve"> </v>
      </c>
      <c r="E9" s="85" t="str">
        <f>IF('1er DAN '!I27="O",'1er DAN '!A27," ")</f>
        <v xml:space="preserve"> </v>
      </c>
      <c r="G9" s="85" t="str">
        <f>IF('1er DAN '!I37="O",'1er DAN '!A37," ")</f>
        <v xml:space="preserve"> </v>
      </c>
      <c r="I9" s="85" t="str">
        <f>IF('1er DAN '!I47="O",'1er DAN '!A47," ")</f>
        <v xml:space="preserve"> </v>
      </c>
    </row>
    <row r="10" spans="1:11" ht="69.5" customHeight="1">
      <c r="A10" s="85" t="str">
        <f>IF('1er DAN '!I8="O",'1er DAN '!A8," ")</f>
        <v xml:space="preserve"> </v>
      </c>
      <c r="C10" s="85" t="str">
        <f>IF('1er DAN '!I18="O",'1er DAN '!A18," ")</f>
        <v xml:space="preserve"> </v>
      </c>
      <c r="E10" s="85" t="str">
        <f>IF('1er DAN '!I28="O",'1er DAN '!A28," ")</f>
        <v xml:space="preserve"> </v>
      </c>
      <c r="G10" s="85" t="str">
        <f>IF('1er DAN '!I38="O",'1er DAN '!A38," ")</f>
        <v xml:space="preserve"> </v>
      </c>
      <c r="I10" s="85" t="str">
        <f>IF('1er DAN '!I48="O",'1er DAN '!A48," ")</f>
        <v xml:space="preserve"> </v>
      </c>
    </row>
    <row r="11" spans="1:11" ht="69.5" customHeight="1">
      <c r="A11" s="85" t="str">
        <f>IF('1er DAN '!I9="O",'1er DAN '!A9," ")</f>
        <v xml:space="preserve"> </v>
      </c>
      <c r="C11" s="85" t="str">
        <f>IF('1er DAN '!I19="O",'1er DAN '!A19," ")</f>
        <v xml:space="preserve"> </v>
      </c>
      <c r="E11" s="85" t="str">
        <f>IF('1er DAN '!I29="O",'1er DAN '!A29," ")</f>
        <v xml:space="preserve"> </v>
      </c>
      <c r="G11" s="85" t="str">
        <f>IF('1er DAN '!I39="O",'1er DAN '!A39," ")</f>
        <v xml:space="preserve"> </v>
      </c>
      <c r="I11" s="85" t="str">
        <f>IF('1er DAN '!I49="O",'1er DAN '!A49," ")</f>
        <v xml:space="preserve"> </v>
      </c>
    </row>
    <row r="12" spans="1:11" ht="69.5" customHeight="1">
      <c r="A12" s="85" t="str">
        <f>IF('1er DAN '!I10="O",'1er DAN '!A10," ")</f>
        <v xml:space="preserve"> </v>
      </c>
      <c r="C12" s="85" t="str">
        <f>IF('1er DAN '!I20="O",'1er DAN '!A20," ")</f>
        <v xml:space="preserve"> </v>
      </c>
      <c r="E12" s="85" t="str">
        <f>IF('1er DAN '!I30="O",'1er DAN '!A30," ")</f>
        <v xml:space="preserve"> </v>
      </c>
      <c r="G12" s="85" t="str">
        <f>IF('1er DAN '!I40="O",'1er DAN '!A40," ")</f>
        <v xml:space="preserve"> </v>
      </c>
      <c r="I12" s="85" t="str">
        <f>IF('1er DAN '!I50="O",'1er DAN '!A50," ")</f>
        <v xml:space="preserve"> </v>
      </c>
    </row>
    <row r="13" spans="1:11" ht="69.5" customHeight="1">
      <c r="A13" s="85" t="str">
        <f>IF('1er DAN '!I11="O",'1er DAN '!A11," ")</f>
        <v xml:space="preserve"> </v>
      </c>
      <c r="C13" s="85" t="str">
        <f>IF('1er DAN '!I21="O",'1er DAN '!A21," ")</f>
        <v xml:space="preserve"> </v>
      </c>
      <c r="E13" s="85" t="str">
        <f>IF('1er DAN '!I31="O",'1er DAN '!A31," ")</f>
        <v xml:space="preserve"> </v>
      </c>
      <c r="G13" s="85" t="str">
        <f>IF('1er DAN '!I41="O",'1er DAN '!A41," ")</f>
        <v xml:space="preserve"> </v>
      </c>
      <c r="I13" s="85" t="str">
        <f>IF('1er DAN '!I51="O",'1er DAN 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31496062992125984" right="0.31496062992125984" top="0.19685039370078741" bottom="0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B775"/>
  <sheetViews>
    <sheetView view="pageBreakPreview" zoomScale="115" zoomScaleSheetLayoutView="115" workbookViewId="0">
      <pane xSplit="1" topLeftCell="C1" activePane="topRight" state="frozen"/>
      <selection activeCell="F2" sqref="F2"/>
      <selection pane="topRight" activeCell="K3" sqref="K3"/>
    </sheetView>
  </sheetViews>
  <sheetFormatPr baseColWidth="10" defaultRowHeight="12" x14ac:dyDescent="0"/>
  <cols>
    <col min="1" max="1" width="4" style="1" customWidth="1"/>
    <col min="2" max="2" width="15.6640625" style="13" customWidth="1"/>
    <col min="3" max="4" width="16.1640625" style="13" customWidth="1"/>
    <col min="5" max="5" width="13.83203125" style="16" customWidth="1"/>
    <col min="6" max="6" width="24.83203125" style="16" customWidth="1"/>
    <col min="7" max="8" width="15.83203125" style="16" customWidth="1"/>
    <col min="9" max="9" width="9.83203125" style="13" customWidth="1"/>
    <col min="10" max="10" width="9.83203125" style="1" customWidth="1"/>
    <col min="11" max="11" width="9.83203125" style="13" customWidth="1"/>
    <col min="12" max="12" width="1.83203125" style="14" customWidth="1"/>
    <col min="13" max="17" width="6.5" style="13" customWidth="1"/>
    <col min="18" max="18" width="10.33203125" style="1" customWidth="1"/>
    <col min="19" max="19" width="5.1640625" style="13" customWidth="1"/>
    <col min="20" max="20" width="10.33203125" style="1" customWidth="1"/>
    <col min="21" max="21" width="3.83203125" style="1" customWidth="1"/>
    <col min="22" max="24" width="6.33203125" style="1" customWidth="1"/>
    <col min="25" max="25" width="7.5" style="1" customWidth="1"/>
  </cols>
  <sheetData>
    <row r="1" spans="1:28" s="104" customFormat="1" ht="29" customHeight="1">
      <c r="A1" s="100" t="s">
        <v>0</v>
      </c>
      <c r="B1" s="101" t="s">
        <v>1</v>
      </c>
      <c r="C1" s="101" t="s">
        <v>2</v>
      </c>
      <c r="D1" s="101" t="s">
        <v>62</v>
      </c>
      <c r="E1" s="102" t="s">
        <v>3</v>
      </c>
      <c r="F1" s="102" t="s">
        <v>81</v>
      </c>
      <c r="G1" s="104" t="s">
        <v>89</v>
      </c>
      <c r="H1" s="102" t="s">
        <v>58</v>
      </c>
      <c r="I1" s="101" t="s">
        <v>4</v>
      </c>
      <c r="J1" s="100" t="s">
        <v>5</v>
      </c>
      <c r="K1" s="101" t="s">
        <v>6</v>
      </c>
      <c r="L1" s="103"/>
      <c r="M1" s="101" t="s">
        <v>7</v>
      </c>
      <c r="N1" s="101" t="s">
        <v>8</v>
      </c>
      <c r="O1" s="101" t="s">
        <v>9</v>
      </c>
      <c r="P1" s="101" t="s">
        <v>10</v>
      </c>
      <c r="Q1" s="101" t="s">
        <v>11</v>
      </c>
      <c r="R1" s="100" t="s">
        <v>13</v>
      </c>
      <c r="S1" s="101" t="s">
        <v>14</v>
      </c>
      <c r="T1" s="100" t="s">
        <v>15</v>
      </c>
      <c r="V1" s="100" t="s">
        <v>16</v>
      </c>
      <c r="W1" s="100" t="s">
        <v>17</v>
      </c>
      <c r="X1" s="100" t="s">
        <v>18</v>
      </c>
      <c r="Y1" s="100" t="s">
        <v>19</v>
      </c>
      <c r="AA1" s="104" t="s">
        <v>20</v>
      </c>
      <c r="AB1" s="104" t="s">
        <v>21</v>
      </c>
    </row>
    <row r="2" spans="1:28" ht="20" customHeight="1">
      <c r="A2" s="4">
        <v>201</v>
      </c>
      <c r="B2" s="69"/>
      <c r="C2" s="34"/>
      <c r="D2" s="34"/>
      <c r="E2" s="12"/>
      <c r="F2" s="12"/>
      <c r="G2" s="12"/>
      <c r="H2" s="41" t="str">
        <f t="shared" ref="H2:H15" si="0">IF(G2&lt;&gt;"",IF(YEAR(G2)+1&lt;YEAR(Date_Passage),"OK",IF(AND(YEAR(G2)+1=YEAR(Date_Passage),MONTH(G2)&lt;=MONTH(Date_Passage)),"OK","PAS LES DELAIS")),"")</f>
        <v/>
      </c>
      <c r="I2" s="11">
        <v>25</v>
      </c>
      <c r="J2" s="40" t="str">
        <f>('2èm DAN'!T2)</f>
        <v>N</v>
      </c>
      <c r="K2" s="11">
        <v>0</v>
      </c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40" t="str">
        <f>IF(AND(W2&gt;=AA2),"O",IF(AND(X2&gt;=AA2),"N",IF(AND(W2=AB2,X2=AB2),"O",IF(AND(W2&lt;=AB2,X2&lt;=AB2),"I"))))</f>
        <v>N</v>
      </c>
      <c r="S2" s="11" t="s">
        <v>22</v>
      </c>
      <c r="T2" s="40" t="str">
        <f>IF(S2="","",S2)</f>
        <v>N</v>
      </c>
      <c r="V2" s="40">
        <f>COUNTA(M2:Q2)</f>
        <v>5</v>
      </c>
      <c r="W2" s="40">
        <f>COUNTIF(M2:Q2,"O")</f>
        <v>0</v>
      </c>
      <c r="X2" s="40">
        <f t="shared" ref="X2:X33" si="1">COUNTIF(M2:Q2,"N")</f>
        <v>5</v>
      </c>
      <c r="Y2" s="40">
        <f t="shared" ref="Y2:Y33" si="2">COUNTIF(M2:Q2,"I")</f>
        <v>0</v>
      </c>
      <c r="AA2">
        <f>(V2+1)/2</f>
        <v>3</v>
      </c>
      <c r="AB2">
        <f>(V2-1)/2</f>
        <v>2</v>
      </c>
    </row>
    <row r="3" spans="1:28" ht="20" customHeight="1">
      <c r="A3" s="4">
        <v>202</v>
      </c>
      <c r="B3" s="69"/>
      <c r="C3" s="34"/>
      <c r="D3" s="34"/>
      <c r="E3" s="12"/>
      <c r="F3" s="12"/>
      <c r="G3" s="12"/>
      <c r="H3" s="41" t="str">
        <f t="shared" si="0"/>
        <v/>
      </c>
      <c r="I3" s="11"/>
      <c r="J3" s="40" t="str">
        <f t="shared" ref="J3:J50" si="3">(T3)</f>
        <v>N</v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40" t="str">
        <f t="shared" ref="R3:R33" si="4">IF(AND(W3&gt;=AA3),"O",IF(AND(X3&gt;=AA3),"N",IF(AND(W3=AB3,X3=AB3),"O",IF(AND(W3&lt;=AB3,X3&lt;=AB3),"I"))))</f>
        <v>N</v>
      </c>
      <c r="S3" s="99" t="s">
        <v>22</v>
      </c>
      <c r="T3" s="40" t="str">
        <f t="shared" ref="T3:T51" si="5">IF(S3="","",S3)</f>
        <v>N</v>
      </c>
      <c r="V3" s="40">
        <f t="shared" ref="V3:V33" si="6">COUNTA(M3:Q3)</f>
        <v>5</v>
      </c>
      <c r="W3" s="40">
        <f t="shared" ref="W3:W33" si="7">COUNTIF(M3:Q3,"O")</f>
        <v>0</v>
      </c>
      <c r="X3" s="40">
        <f t="shared" si="1"/>
        <v>5</v>
      </c>
      <c r="Y3" s="40">
        <f t="shared" si="2"/>
        <v>0</v>
      </c>
      <c r="AA3">
        <f t="shared" ref="AA3:AA33" si="8">(V3+1)/2</f>
        <v>3</v>
      </c>
      <c r="AB3">
        <f t="shared" ref="AB3:AB33" si="9">(V3-1)/2</f>
        <v>2</v>
      </c>
    </row>
    <row r="4" spans="1:28" ht="20" customHeight="1">
      <c r="A4" s="4">
        <v>203</v>
      </c>
      <c r="B4" s="69"/>
      <c r="C4" s="34"/>
      <c r="D4" s="34"/>
      <c r="E4" s="12"/>
      <c r="F4" s="12"/>
      <c r="G4" s="12"/>
      <c r="H4" s="41" t="str">
        <f t="shared" si="0"/>
        <v/>
      </c>
      <c r="I4" s="11"/>
      <c r="J4" s="40" t="str">
        <f t="shared" si="3"/>
        <v>N</v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40" t="str">
        <f t="shared" si="4"/>
        <v>N</v>
      </c>
      <c r="S4" s="99" t="s">
        <v>22</v>
      </c>
      <c r="T4" s="40" t="str">
        <f t="shared" si="5"/>
        <v>N</v>
      </c>
      <c r="V4" s="40">
        <f t="shared" si="6"/>
        <v>5</v>
      </c>
      <c r="W4" s="40">
        <f t="shared" si="7"/>
        <v>0</v>
      </c>
      <c r="X4" s="40">
        <f t="shared" si="1"/>
        <v>5</v>
      </c>
      <c r="Y4" s="40">
        <f t="shared" si="2"/>
        <v>0</v>
      </c>
      <c r="AA4">
        <f t="shared" si="8"/>
        <v>3</v>
      </c>
      <c r="AB4">
        <f t="shared" si="9"/>
        <v>2</v>
      </c>
    </row>
    <row r="5" spans="1:28" ht="20" customHeight="1">
      <c r="A5" s="4">
        <v>204</v>
      </c>
      <c r="B5" s="69"/>
      <c r="C5" s="34"/>
      <c r="D5" s="34"/>
      <c r="E5" s="12"/>
      <c r="F5" s="12"/>
      <c r="G5" s="12"/>
      <c r="H5" s="41" t="str">
        <f t="shared" si="0"/>
        <v/>
      </c>
      <c r="I5" s="11"/>
      <c r="J5" s="40" t="str">
        <f t="shared" si="3"/>
        <v>N</v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40" t="str">
        <f t="shared" si="4"/>
        <v>N</v>
      </c>
      <c r="S5" s="99" t="s">
        <v>22</v>
      </c>
      <c r="T5" s="40" t="str">
        <f t="shared" si="5"/>
        <v>N</v>
      </c>
      <c r="V5" s="40">
        <f t="shared" si="6"/>
        <v>5</v>
      </c>
      <c r="W5" s="40">
        <f t="shared" si="7"/>
        <v>0</v>
      </c>
      <c r="X5" s="40">
        <f t="shared" si="1"/>
        <v>5</v>
      </c>
      <c r="Y5" s="40">
        <f t="shared" si="2"/>
        <v>0</v>
      </c>
      <c r="AA5">
        <f t="shared" si="8"/>
        <v>3</v>
      </c>
      <c r="AB5">
        <f t="shared" si="9"/>
        <v>2</v>
      </c>
    </row>
    <row r="6" spans="1:28" ht="20" customHeight="1">
      <c r="A6" s="4">
        <v>205</v>
      </c>
      <c r="B6" s="69"/>
      <c r="C6" s="34"/>
      <c r="D6" s="34"/>
      <c r="E6" s="12"/>
      <c r="F6" s="12"/>
      <c r="G6" s="12"/>
      <c r="H6" s="41" t="str">
        <f t="shared" si="0"/>
        <v/>
      </c>
      <c r="I6" s="11"/>
      <c r="J6" s="40" t="str">
        <f t="shared" si="3"/>
        <v>N</v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40" t="str">
        <f t="shared" si="4"/>
        <v>N</v>
      </c>
      <c r="S6" s="11" t="s">
        <v>22</v>
      </c>
      <c r="T6" s="40" t="str">
        <f t="shared" si="5"/>
        <v>N</v>
      </c>
      <c r="V6" s="40">
        <f t="shared" si="6"/>
        <v>5</v>
      </c>
      <c r="W6" s="40">
        <f t="shared" si="7"/>
        <v>0</v>
      </c>
      <c r="X6" s="40">
        <f t="shared" si="1"/>
        <v>5</v>
      </c>
      <c r="Y6" s="40">
        <f t="shared" si="2"/>
        <v>0</v>
      </c>
      <c r="AA6">
        <f t="shared" si="8"/>
        <v>3</v>
      </c>
      <c r="AB6">
        <f t="shared" si="9"/>
        <v>2</v>
      </c>
    </row>
    <row r="7" spans="1:28" ht="20" customHeight="1">
      <c r="A7" s="4">
        <v>206</v>
      </c>
      <c r="B7" s="82"/>
      <c r="C7" s="34"/>
      <c r="D7" s="34"/>
      <c r="E7" s="83"/>
      <c r="F7" s="83"/>
      <c r="G7" s="12"/>
      <c r="H7" s="41" t="str">
        <f t="shared" si="0"/>
        <v/>
      </c>
      <c r="I7" s="11"/>
      <c r="J7" s="40" t="str">
        <f t="shared" si="3"/>
        <v>N</v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40" t="str">
        <f t="shared" si="4"/>
        <v>N</v>
      </c>
      <c r="S7" s="99" t="s">
        <v>22</v>
      </c>
      <c r="T7" s="40" t="str">
        <f t="shared" si="5"/>
        <v>N</v>
      </c>
      <c r="V7" s="40">
        <f t="shared" si="6"/>
        <v>5</v>
      </c>
      <c r="W7" s="40">
        <f t="shared" si="7"/>
        <v>0</v>
      </c>
      <c r="X7" s="40">
        <f t="shared" si="1"/>
        <v>5</v>
      </c>
      <c r="Y7" s="40">
        <f t="shared" si="2"/>
        <v>0</v>
      </c>
      <c r="AA7">
        <f t="shared" si="8"/>
        <v>3</v>
      </c>
      <c r="AB7">
        <f t="shared" si="9"/>
        <v>2</v>
      </c>
    </row>
    <row r="8" spans="1:28" ht="20" customHeight="1">
      <c r="A8" s="4">
        <v>207</v>
      </c>
      <c r="B8" s="82"/>
      <c r="C8" s="34"/>
      <c r="D8" s="34"/>
      <c r="E8" s="83"/>
      <c r="F8" s="83"/>
      <c r="G8" s="12"/>
      <c r="H8" s="41" t="str">
        <f t="shared" si="0"/>
        <v/>
      </c>
      <c r="I8" s="11"/>
      <c r="J8" s="40" t="str">
        <f t="shared" si="3"/>
        <v>N</v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40" t="str">
        <f t="shared" si="4"/>
        <v>N</v>
      </c>
      <c r="S8" s="11" t="s">
        <v>22</v>
      </c>
      <c r="T8" s="40" t="str">
        <f t="shared" si="5"/>
        <v>N</v>
      </c>
      <c r="V8" s="40">
        <f t="shared" si="6"/>
        <v>5</v>
      </c>
      <c r="W8" s="40">
        <f t="shared" si="7"/>
        <v>0</v>
      </c>
      <c r="X8" s="40">
        <f t="shared" si="1"/>
        <v>5</v>
      </c>
      <c r="Y8" s="40">
        <f t="shared" si="2"/>
        <v>0</v>
      </c>
      <c r="AA8">
        <f t="shared" si="8"/>
        <v>3</v>
      </c>
      <c r="AB8">
        <f t="shared" si="9"/>
        <v>2</v>
      </c>
    </row>
    <row r="9" spans="1:28" ht="20" customHeight="1">
      <c r="A9" s="4">
        <v>208</v>
      </c>
      <c r="B9" s="82"/>
      <c r="C9" s="34"/>
      <c r="D9" s="34"/>
      <c r="E9" s="83"/>
      <c r="F9" s="83"/>
      <c r="G9" s="38"/>
      <c r="H9" s="41" t="str">
        <f t="shared" si="0"/>
        <v/>
      </c>
      <c r="I9" s="11"/>
      <c r="J9" s="40" t="str">
        <f t="shared" si="3"/>
        <v>N</v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40" t="str">
        <f t="shared" si="4"/>
        <v>N</v>
      </c>
      <c r="S9" s="11" t="s">
        <v>22</v>
      </c>
      <c r="T9" s="40" t="str">
        <f t="shared" si="5"/>
        <v>N</v>
      </c>
      <c r="V9" s="40">
        <f t="shared" si="6"/>
        <v>5</v>
      </c>
      <c r="W9" s="40">
        <f t="shared" si="7"/>
        <v>0</v>
      </c>
      <c r="X9" s="40">
        <f t="shared" si="1"/>
        <v>5</v>
      </c>
      <c r="Y9" s="40">
        <f t="shared" si="2"/>
        <v>0</v>
      </c>
      <c r="AA9">
        <f t="shared" si="8"/>
        <v>3</v>
      </c>
      <c r="AB9">
        <f t="shared" si="9"/>
        <v>2</v>
      </c>
    </row>
    <row r="10" spans="1:28" ht="20" customHeight="1">
      <c r="A10" s="4">
        <v>209</v>
      </c>
      <c r="B10" s="69"/>
      <c r="C10" s="34"/>
      <c r="D10" s="34"/>
      <c r="E10" s="12"/>
      <c r="F10" s="12"/>
      <c r="G10" s="12"/>
      <c r="H10" s="41" t="str">
        <f t="shared" si="0"/>
        <v/>
      </c>
      <c r="I10" s="11"/>
      <c r="J10" s="40" t="str">
        <f t="shared" si="3"/>
        <v>N</v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40" t="str">
        <f t="shared" si="4"/>
        <v>N</v>
      </c>
      <c r="S10" s="11" t="s">
        <v>22</v>
      </c>
      <c r="T10" s="40" t="str">
        <f t="shared" si="5"/>
        <v>N</v>
      </c>
      <c r="V10" s="40">
        <f t="shared" si="6"/>
        <v>5</v>
      </c>
      <c r="W10" s="40">
        <f t="shared" si="7"/>
        <v>0</v>
      </c>
      <c r="X10" s="40">
        <f t="shared" si="1"/>
        <v>5</v>
      </c>
      <c r="Y10" s="40">
        <f t="shared" si="2"/>
        <v>0</v>
      </c>
      <c r="AA10">
        <f t="shared" si="8"/>
        <v>3</v>
      </c>
      <c r="AB10">
        <f t="shared" si="9"/>
        <v>2</v>
      </c>
    </row>
    <row r="11" spans="1:28" ht="20" customHeight="1">
      <c r="A11" s="4">
        <v>210</v>
      </c>
      <c r="B11" s="69"/>
      <c r="C11" s="34"/>
      <c r="D11" s="34"/>
      <c r="E11" s="12"/>
      <c r="F11" s="12"/>
      <c r="G11" s="12"/>
      <c r="H11" s="41" t="str">
        <f t="shared" si="0"/>
        <v/>
      </c>
      <c r="I11" s="11"/>
      <c r="J11" s="40" t="str">
        <f t="shared" si="3"/>
        <v>N</v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40" t="str">
        <f t="shared" si="4"/>
        <v>N</v>
      </c>
      <c r="S11" s="11" t="s">
        <v>22</v>
      </c>
      <c r="T11" s="40" t="str">
        <f t="shared" si="5"/>
        <v>N</v>
      </c>
      <c r="V11" s="40">
        <f t="shared" si="6"/>
        <v>5</v>
      </c>
      <c r="W11" s="40">
        <f t="shared" si="7"/>
        <v>0</v>
      </c>
      <c r="X11" s="40">
        <f t="shared" si="1"/>
        <v>5</v>
      </c>
      <c r="Y11" s="40">
        <f t="shared" si="2"/>
        <v>0</v>
      </c>
      <c r="AA11">
        <f t="shared" si="8"/>
        <v>3</v>
      </c>
      <c r="AB11">
        <f t="shared" si="9"/>
        <v>2</v>
      </c>
    </row>
    <row r="12" spans="1:28" ht="20" customHeight="1">
      <c r="A12" s="4">
        <v>211</v>
      </c>
      <c r="B12" s="69"/>
      <c r="C12" s="34"/>
      <c r="D12" s="34"/>
      <c r="E12" s="12"/>
      <c r="F12" s="12"/>
      <c r="G12" s="12"/>
      <c r="H12" s="41" t="str">
        <f t="shared" si="0"/>
        <v/>
      </c>
      <c r="I12" s="11"/>
      <c r="J12" s="40" t="str">
        <f t="shared" si="3"/>
        <v>N</v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40" t="str">
        <f t="shared" si="4"/>
        <v>N</v>
      </c>
      <c r="S12" s="11" t="s">
        <v>22</v>
      </c>
      <c r="T12" s="40" t="str">
        <f t="shared" si="5"/>
        <v>N</v>
      </c>
      <c r="V12" s="40">
        <f t="shared" si="6"/>
        <v>5</v>
      </c>
      <c r="W12" s="40">
        <f t="shared" si="7"/>
        <v>0</v>
      </c>
      <c r="X12" s="40">
        <f t="shared" si="1"/>
        <v>5</v>
      </c>
      <c r="Y12" s="40">
        <f t="shared" si="2"/>
        <v>0</v>
      </c>
      <c r="AA12">
        <f t="shared" si="8"/>
        <v>3</v>
      </c>
      <c r="AB12">
        <f t="shared" si="9"/>
        <v>2</v>
      </c>
    </row>
    <row r="13" spans="1:28" ht="20" customHeight="1">
      <c r="A13" s="4">
        <v>212</v>
      </c>
      <c r="B13" s="82"/>
      <c r="C13" s="34"/>
      <c r="D13" s="34"/>
      <c r="E13" s="83"/>
      <c r="F13" s="83"/>
      <c r="G13" s="12"/>
      <c r="H13" s="41" t="str">
        <f t="shared" si="0"/>
        <v/>
      </c>
      <c r="I13" s="11"/>
      <c r="J13" s="40" t="str">
        <f t="shared" si="3"/>
        <v>N</v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40" t="str">
        <f t="shared" si="4"/>
        <v>N</v>
      </c>
      <c r="S13" s="11" t="s">
        <v>22</v>
      </c>
      <c r="T13" s="40" t="str">
        <f t="shared" si="5"/>
        <v>N</v>
      </c>
      <c r="V13" s="40">
        <f t="shared" si="6"/>
        <v>5</v>
      </c>
      <c r="W13" s="40">
        <f t="shared" si="7"/>
        <v>0</v>
      </c>
      <c r="X13" s="40">
        <f t="shared" si="1"/>
        <v>5</v>
      </c>
      <c r="Y13" s="40">
        <f t="shared" si="2"/>
        <v>0</v>
      </c>
      <c r="AA13">
        <f t="shared" si="8"/>
        <v>3</v>
      </c>
      <c r="AB13">
        <f t="shared" si="9"/>
        <v>2</v>
      </c>
    </row>
    <row r="14" spans="1:28" ht="20" customHeight="1">
      <c r="A14" s="4">
        <v>213</v>
      </c>
      <c r="B14" s="69"/>
      <c r="C14" s="34"/>
      <c r="D14" s="34"/>
      <c r="E14" s="12"/>
      <c r="F14" s="12"/>
      <c r="G14" s="12"/>
      <c r="H14" s="41" t="str">
        <f t="shared" si="0"/>
        <v/>
      </c>
      <c r="I14" s="11"/>
      <c r="J14" s="40" t="str">
        <f t="shared" si="3"/>
        <v>N</v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40" t="str">
        <f t="shared" si="4"/>
        <v>N</v>
      </c>
      <c r="S14" s="11" t="s">
        <v>22</v>
      </c>
      <c r="T14" s="40" t="str">
        <f t="shared" si="5"/>
        <v>N</v>
      </c>
      <c r="V14" s="40">
        <f t="shared" si="6"/>
        <v>5</v>
      </c>
      <c r="W14" s="40">
        <f t="shared" si="7"/>
        <v>0</v>
      </c>
      <c r="X14" s="40">
        <f t="shared" si="1"/>
        <v>5</v>
      </c>
      <c r="Y14" s="40">
        <f t="shared" si="2"/>
        <v>0</v>
      </c>
      <c r="AA14">
        <f t="shared" si="8"/>
        <v>3</v>
      </c>
      <c r="AB14">
        <f t="shared" si="9"/>
        <v>2</v>
      </c>
    </row>
    <row r="15" spans="1:28" ht="20" customHeight="1">
      <c r="A15" s="4">
        <v>214</v>
      </c>
      <c r="B15" s="69"/>
      <c r="C15" s="34"/>
      <c r="D15" s="34"/>
      <c r="E15" s="12"/>
      <c r="F15" s="12"/>
      <c r="G15" s="12"/>
      <c r="H15" s="41" t="str">
        <f t="shared" si="0"/>
        <v/>
      </c>
      <c r="I15" s="11"/>
      <c r="J15" s="40" t="str">
        <f t="shared" si="3"/>
        <v>N</v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40" t="str">
        <f t="shared" si="4"/>
        <v>N</v>
      </c>
      <c r="S15" s="99" t="s">
        <v>22</v>
      </c>
      <c r="T15" s="40" t="str">
        <f t="shared" si="5"/>
        <v>N</v>
      </c>
      <c r="V15" s="40">
        <f t="shared" si="6"/>
        <v>5</v>
      </c>
      <c r="W15" s="40">
        <f t="shared" si="7"/>
        <v>0</v>
      </c>
      <c r="X15" s="40">
        <f t="shared" si="1"/>
        <v>5</v>
      </c>
      <c r="Y15" s="40">
        <f t="shared" si="2"/>
        <v>0</v>
      </c>
      <c r="AA15">
        <f t="shared" si="8"/>
        <v>3</v>
      </c>
      <c r="AB15">
        <f t="shared" si="9"/>
        <v>2</v>
      </c>
    </row>
    <row r="16" spans="1:28" ht="20" customHeight="1">
      <c r="A16" s="4">
        <v>215</v>
      </c>
      <c r="B16" s="70"/>
      <c r="C16" s="11"/>
      <c r="D16" s="11"/>
      <c r="E16" s="12"/>
      <c r="F16" s="12"/>
      <c r="G16" s="12"/>
      <c r="H16" s="41" t="str">
        <f t="shared" ref="H16:H33" si="10">IF(G16&lt;&gt;"",IF(YEAR(G16)+1&lt;YEAR(Date_Passage),"OK",IF(AND(YEAR(G16)+1=YEAR(Date_Passage),MONTH(G16)&lt;=MONTH(Date_Passage)),"OK","PAS LES DELAIS")),"")</f>
        <v/>
      </c>
      <c r="I16" s="11"/>
      <c r="J16" s="40" t="str">
        <f t="shared" si="3"/>
        <v>N</v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40" t="str">
        <f t="shared" si="4"/>
        <v>N</v>
      </c>
      <c r="S16" s="99" t="s">
        <v>22</v>
      </c>
      <c r="T16" s="40" t="str">
        <f t="shared" si="5"/>
        <v>N</v>
      </c>
      <c r="V16" s="40">
        <f t="shared" si="6"/>
        <v>5</v>
      </c>
      <c r="W16" s="40">
        <f t="shared" si="7"/>
        <v>0</v>
      </c>
      <c r="X16" s="40">
        <f t="shared" si="1"/>
        <v>5</v>
      </c>
      <c r="Y16" s="40">
        <f t="shared" si="2"/>
        <v>0</v>
      </c>
      <c r="AA16">
        <f t="shared" si="8"/>
        <v>3</v>
      </c>
      <c r="AB16">
        <f t="shared" si="9"/>
        <v>2</v>
      </c>
    </row>
    <row r="17" spans="1:28" ht="20" customHeight="1">
      <c r="A17" s="4">
        <v>216</v>
      </c>
      <c r="B17" s="70"/>
      <c r="C17" s="11"/>
      <c r="D17" s="11"/>
      <c r="E17" s="12"/>
      <c r="F17" s="12"/>
      <c r="G17" s="12"/>
      <c r="H17" s="41" t="str">
        <f t="shared" si="10"/>
        <v/>
      </c>
      <c r="I17" s="11"/>
      <c r="J17" s="40" t="str">
        <f t="shared" si="3"/>
        <v>N</v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40" t="str">
        <f t="shared" si="4"/>
        <v>N</v>
      </c>
      <c r="S17" s="11" t="s">
        <v>22</v>
      </c>
      <c r="T17" s="40" t="str">
        <f t="shared" si="5"/>
        <v>N</v>
      </c>
      <c r="V17" s="40">
        <f t="shared" si="6"/>
        <v>5</v>
      </c>
      <c r="W17" s="40">
        <f t="shared" si="7"/>
        <v>0</v>
      </c>
      <c r="X17" s="40">
        <f t="shared" si="1"/>
        <v>5</v>
      </c>
      <c r="Y17" s="40">
        <f t="shared" si="2"/>
        <v>0</v>
      </c>
      <c r="AA17">
        <f t="shared" si="8"/>
        <v>3</v>
      </c>
      <c r="AB17">
        <f t="shared" si="9"/>
        <v>2</v>
      </c>
    </row>
    <row r="18" spans="1:28" ht="20" customHeight="1">
      <c r="A18" s="4">
        <v>217</v>
      </c>
      <c r="B18" s="89"/>
      <c r="C18" s="11"/>
      <c r="D18" s="11"/>
      <c r="E18" s="83"/>
      <c r="F18" s="83"/>
      <c r="G18" s="12"/>
      <c r="H18" s="41" t="str">
        <f t="shared" si="10"/>
        <v/>
      </c>
      <c r="I18" s="11"/>
      <c r="J18" s="40" t="str">
        <f t="shared" si="3"/>
        <v>N</v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40" t="str">
        <f t="shared" si="4"/>
        <v>N</v>
      </c>
      <c r="S18" s="11" t="s">
        <v>22</v>
      </c>
      <c r="T18" s="40" t="str">
        <f t="shared" si="5"/>
        <v>N</v>
      </c>
      <c r="V18" s="40">
        <f t="shared" si="6"/>
        <v>5</v>
      </c>
      <c r="W18" s="40">
        <f t="shared" si="7"/>
        <v>0</v>
      </c>
      <c r="X18" s="40">
        <f t="shared" si="1"/>
        <v>5</v>
      </c>
      <c r="Y18" s="40">
        <f t="shared" si="2"/>
        <v>0</v>
      </c>
      <c r="AA18">
        <f t="shared" si="8"/>
        <v>3</v>
      </c>
      <c r="AB18">
        <f t="shared" si="9"/>
        <v>2</v>
      </c>
    </row>
    <row r="19" spans="1:28" ht="20" customHeight="1">
      <c r="A19" s="4">
        <v>218</v>
      </c>
      <c r="B19" s="82"/>
      <c r="C19" s="34"/>
      <c r="D19" s="34"/>
      <c r="E19" s="83"/>
      <c r="F19" s="83"/>
      <c r="G19" s="12"/>
      <c r="H19" s="41" t="str">
        <f t="shared" si="10"/>
        <v/>
      </c>
      <c r="I19" s="11"/>
      <c r="J19" s="40" t="str">
        <f t="shared" si="3"/>
        <v>N</v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40" t="str">
        <f t="shared" si="4"/>
        <v>N</v>
      </c>
      <c r="S19" s="11" t="s">
        <v>22</v>
      </c>
      <c r="T19" s="40" t="str">
        <f t="shared" si="5"/>
        <v>N</v>
      </c>
      <c r="V19" s="40">
        <f t="shared" si="6"/>
        <v>5</v>
      </c>
      <c r="W19" s="40">
        <f t="shared" si="7"/>
        <v>0</v>
      </c>
      <c r="X19" s="40">
        <f t="shared" si="1"/>
        <v>5</v>
      </c>
      <c r="Y19" s="40">
        <f t="shared" si="2"/>
        <v>0</v>
      </c>
      <c r="AA19">
        <f t="shared" si="8"/>
        <v>3</v>
      </c>
      <c r="AB19">
        <f t="shared" si="9"/>
        <v>2</v>
      </c>
    </row>
    <row r="20" spans="1:28" ht="20" customHeight="1">
      <c r="A20" s="4">
        <v>219</v>
      </c>
      <c r="B20" s="70"/>
      <c r="C20" s="11"/>
      <c r="D20" s="11"/>
      <c r="E20" s="12"/>
      <c r="F20" s="12"/>
      <c r="G20" s="12"/>
      <c r="H20" s="41" t="str">
        <f t="shared" si="10"/>
        <v/>
      </c>
      <c r="I20" s="11"/>
      <c r="J20" s="40" t="str">
        <f t="shared" si="3"/>
        <v>N</v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40" t="str">
        <f t="shared" si="4"/>
        <v>N</v>
      </c>
      <c r="S20" s="11" t="s">
        <v>22</v>
      </c>
      <c r="T20" s="40" t="str">
        <f t="shared" si="5"/>
        <v>N</v>
      </c>
      <c r="V20" s="40">
        <f t="shared" si="6"/>
        <v>5</v>
      </c>
      <c r="W20" s="40">
        <f t="shared" si="7"/>
        <v>0</v>
      </c>
      <c r="X20" s="40">
        <f t="shared" si="1"/>
        <v>5</v>
      </c>
      <c r="Y20" s="40">
        <f t="shared" si="2"/>
        <v>0</v>
      </c>
      <c r="AA20">
        <f t="shared" si="8"/>
        <v>3</v>
      </c>
      <c r="AB20">
        <f t="shared" si="9"/>
        <v>2</v>
      </c>
    </row>
    <row r="21" spans="1:28" ht="20" customHeight="1">
      <c r="A21" s="4">
        <v>220</v>
      </c>
      <c r="B21" s="82"/>
      <c r="C21" s="34"/>
      <c r="D21" s="34"/>
      <c r="E21" s="83"/>
      <c r="F21" s="83"/>
      <c r="G21" s="38"/>
      <c r="H21" s="41" t="str">
        <f t="shared" si="10"/>
        <v/>
      </c>
      <c r="I21" s="11"/>
      <c r="J21" s="40" t="str">
        <f t="shared" si="3"/>
        <v>N</v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40" t="str">
        <f t="shared" si="4"/>
        <v>N</v>
      </c>
      <c r="S21" s="11" t="s">
        <v>22</v>
      </c>
      <c r="T21" s="40" t="str">
        <f t="shared" si="5"/>
        <v>N</v>
      </c>
      <c r="V21" s="40">
        <f t="shared" si="6"/>
        <v>5</v>
      </c>
      <c r="W21" s="40">
        <f t="shared" si="7"/>
        <v>0</v>
      </c>
      <c r="X21" s="40">
        <f t="shared" si="1"/>
        <v>5</v>
      </c>
      <c r="Y21" s="40">
        <f t="shared" si="2"/>
        <v>0</v>
      </c>
      <c r="AA21">
        <f t="shared" si="8"/>
        <v>3</v>
      </c>
      <c r="AB21">
        <f t="shared" si="9"/>
        <v>2</v>
      </c>
    </row>
    <row r="22" spans="1:28" ht="20" customHeight="1">
      <c r="A22" s="4">
        <v>221</v>
      </c>
      <c r="B22" s="70"/>
      <c r="C22" s="11"/>
      <c r="D22" s="11"/>
      <c r="E22" s="12"/>
      <c r="F22" s="12"/>
      <c r="G22" s="12"/>
      <c r="H22" s="41" t="str">
        <f t="shared" si="10"/>
        <v/>
      </c>
      <c r="I22" s="11"/>
      <c r="J22" s="40" t="str">
        <f t="shared" si="3"/>
        <v>N</v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40" t="str">
        <f t="shared" si="4"/>
        <v>N</v>
      </c>
      <c r="S22" s="11" t="s">
        <v>22</v>
      </c>
      <c r="T22" s="40" t="str">
        <f t="shared" si="5"/>
        <v>N</v>
      </c>
      <c r="V22" s="40">
        <f t="shared" si="6"/>
        <v>5</v>
      </c>
      <c r="W22" s="40">
        <f t="shared" si="7"/>
        <v>0</v>
      </c>
      <c r="X22" s="40">
        <f t="shared" si="1"/>
        <v>5</v>
      </c>
      <c r="Y22" s="40">
        <f t="shared" si="2"/>
        <v>0</v>
      </c>
      <c r="AA22">
        <f t="shared" si="8"/>
        <v>3</v>
      </c>
      <c r="AB22">
        <f t="shared" si="9"/>
        <v>2</v>
      </c>
    </row>
    <row r="23" spans="1:28" ht="20" customHeight="1">
      <c r="A23" s="4">
        <v>222</v>
      </c>
      <c r="B23" s="70"/>
      <c r="C23" s="11"/>
      <c r="D23" s="11"/>
      <c r="E23" s="12"/>
      <c r="F23" s="12"/>
      <c r="G23" s="12"/>
      <c r="H23" s="41" t="str">
        <f t="shared" si="10"/>
        <v/>
      </c>
      <c r="I23" s="11"/>
      <c r="J23" s="40" t="str">
        <f t="shared" si="3"/>
        <v>N</v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40" t="str">
        <f t="shared" si="4"/>
        <v>N</v>
      </c>
      <c r="S23" s="11" t="s">
        <v>22</v>
      </c>
      <c r="T23" s="40" t="str">
        <f t="shared" si="5"/>
        <v>N</v>
      </c>
      <c r="V23" s="40">
        <f t="shared" si="6"/>
        <v>5</v>
      </c>
      <c r="W23" s="40">
        <f t="shared" si="7"/>
        <v>0</v>
      </c>
      <c r="X23" s="40">
        <f t="shared" si="1"/>
        <v>5</v>
      </c>
      <c r="Y23" s="40">
        <f t="shared" si="2"/>
        <v>0</v>
      </c>
      <c r="AA23">
        <f t="shared" si="8"/>
        <v>3</v>
      </c>
      <c r="AB23">
        <f t="shared" si="9"/>
        <v>2</v>
      </c>
    </row>
    <row r="24" spans="1:28" ht="20" customHeight="1">
      <c r="A24" s="4">
        <v>223</v>
      </c>
      <c r="B24" s="70"/>
      <c r="C24" s="11"/>
      <c r="D24" s="11"/>
      <c r="E24" s="12"/>
      <c r="F24" s="12"/>
      <c r="G24" s="12"/>
      <c r="H24" s="41" t="str">
        <f t="shared" si="10"/>
        <v/>
      </c>
      <c r="I24" s="11"/>
      <c r="J24" s="40" t="str">
        <f t="shared" si="3"/>
        <v>N</v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40" t="str">
        <f t="shared" si="4"/>
        <v>N</v>
      </c>
      <c r="S24" s="11" t="s">
        <v>22</v>
      </c>
      <c r="T24" s="40" t="str">
        <f t="shared" si="5"/>
        <v>N</v>
      </c>
      <c r="V24" s="40">
        <f t="shared" si="6"/>
        <v>5</v>
      </c>
      <c r="W24" s="40">
        <f t="shared" si="7"/>
        <v>0</v>
      </c>
      <c r="X24" s="40">
        <f t="shared" si="1"/>
        <v>5</v>
      </c>
      <c r="Y24" s="40">
        <f t="shared" si="2"/>
        <v>0</v>
      </c>
      <c r="AA24">
        <f t="shared" si="8"/>
        <v>3</v>
      </c>
      <c r="AB24">
        <f t="shared" si="9"/>
        <v>2</v>
      </c>
    </row>
    <row r="25" spans="1:28" ht="20" customHeight="1">
      <c r="A25" s="4">
        <v>224</v>
      </c>
      <c r="B25" s="70"/>
      <c r="C25" s="11"/>
      <c r="D25" s="11"/>
      <c r="E25" s="12"/>
      <c r="F25" s="12"/>
      <c r="G25" s="12"/>
      <c r="H25" s="41" t="str">
        <f t="shared" si="10"/>
        <v/>
      </c>
      <c r="I25" s="11"/>
      <c r="J25" s="40" t="str">
        <f t="shared" si="3"/>
        <v>N</v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40" t="str">
        <f t="shared" si="4"/>
        <v>N</v>
      </c>
      <c r="S25" s="11" t="s">
        <v>22</v>
      </c>
      <c r="T25" s="40" t="str">
        <f t="shared" si="5"/>
        <v>N</v>
      </c>
      <c r="V25" s="40">
        <f t="shared" si="6"/>
        <v>5</v>
      </c>
      <c r="W25" s="40">
        <f t="shared" si="7"/>
        <v>0</v>
      </c>
      <c r="X25" s="40">
        <f t="shared" si="1"/>
        <v>5</v>
      </c>
      <c r="Y25" s="40">
        <f t="shared" si="2"/>
        <v>0</v>
      </c>
      <c r="AA25">
        <f t="shared" si="8"/>
        <v>3</v>
      </c>
      <c r="AB25">
        <f t="shared" si="9"/>
        <v>2</v>
      </c>
    </row>
    <row r="26" spans="1:28" ht="20" customHeight="1">
      <c r="A26" s="4">
        <v>225</v>
      </c>
      <c r="B26" s="70"/>
      <c r="C26" s="11"/>
      <c r="D26" s="11"/>
      <c r="E26" s="12"/>
      <c r="F26" s="12"/>
      <c r="G26" s="12"/>
      <c r="H26" s="41" t="str">
        <f t="shared" si="10"/>
        <v/>
      </c>
      <c r="I26" s="11"/>
      <c r="J26" s="40" t="str">
        <f t="shared" si="3"/>
        <v>N</v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40" t="str">
        <f t="shared" si="4"/>
        <v>N</v>
      </c>
      <c r="S26" s="11" t="s">
        <v>22</v>
      </c>
      <c r="T26" s="40" t="str">
        <f t="shared" si="5"/>
        <v>N</v>
      </c>
      <c r="V26" s="40">
        <f t="shared" si="6"/>
        <v>5</v>
      </c>
      <c r="W26" s="40">
        <f t="shared" si="7"/>
        <v>0</v>
      </c>
      <c r="X26" s="40">
        <f t="shared" si="1"/>
        <v>5</v>
      </c>
      <c r="Y26" s="40">
        <f t="shared" si="2"/>
        <v>0</v>
      </c>
      <c r="AA26">
        <f t="shared" si="8"/>
        <v>3</v>
      </c>
      <c r="AB26">
        <f t="shared" si="9"/>
        <v>2</v>
      </c>
    </row>
    <row r="27" spans="1:28" ht="20" customHeight="1">
      <c r="A27" s="4">
        <v>226</v>
      </c>
      <c r="B27" s="82"/>
      <c r="C27" s="34"/>
      <c r="D27" s="34"/>
      <c r="E27" s="83"/>
      <c r="F27" s="83"/>
      <c r="G27" s="38"/>
      <c r="H27" s="41" t="str">
        <f t="shared" si="10"/>
        <v/>
      </c>
      <c r="I27" s="11"/>
      <c r="J27" s="40" t="str">
        <f t="shared" si="3"/>
        <v>N</v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40" t="str">
        <f t="shared" si="4"/>
        <v>N</v>
      </c>
      <c r="S27" s="11" t="s">
        <v>22</v>
      </c>
      <c r="T27" s="40" t="str">
        <f t="shared" si="5"/>
        <v>N</v>
      </c>
      <c r="V27" s="40">
        <f t="shared" si="6"/>
        <v>5</v>
      </c>
      <c r="W27" s="40">
        <f t="shared" si="7"/>
        <v>0</v>
      </c>
      <c r="X27" s="40">
        <f t="shared" si="1"/>
        <v>5</v>
      </c>
      <c r="Y27" s="40">
        <f t="shared" si="2"/>
        <v>0</v>
      </c>
      <c r="AA27">
        <f t="shared" si="8"/>
        <v>3</v>
      </c>
      <c r="AB27">
        <f t="shared" si="9"/>
        <v>2</v>
      </c>
    </row>
    <row r="28" spans="1:28" ht="20" customHeight="1">
      <c r="A28" s="4">
        <v>227</v>
      </c>
      <c r="B28" s="70"/>
      <c r="C28" s="11"/>
      <c r="D28" s="11"/>
      <c r="E28" s="12"/>
      <c r="F28" s="12"/>
      <c r="G28" s="12"/>
      <c r="H28" s="41" t="str">
        <f t="shared" si="10"/>
        <v/>
      </c>
      <c r="I28" s="11"/>
      <c r="J28" s="40" t="str">
        <f t="shared" si="3"/>
        <v>N</v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40" t="str">
        <f t="shared" si="4"/>
        <v>N</v>
      </c>
      <c r="S28" s="11" t="s">
        <v>22</v>
      </c>
      <c r="T28" s="40" t="str">
        <f t="shared" si="5"/>
        <v>N</v>
      </c>
      <c r="V28" s="40">
        <f t="shared" si="6"/>
        <v>5</v>
      </c>
      <c r="W28" s="40">
        <f t="shared" si="7"/>
        <v>0</v>
      </c>
      <c r="X28" s="40">
        <f t="shared" si="1"/>
        <v>5</v>
      </c>
      <c r="Y28" s="40">
        <f t="shared" si="2"/>
        <v>0</v>
      </c>
      <c r="AA28">
        <f t="shared" si="8"/>
        <v>3</v>
      </c>
      <c r="AB28">
        <f t="shared" si="9"/>
        <v>2</v>
      </c>
    </row>
    <row r="29" spans="1:28" ht="20" customHeight="1">
      <c r="A29" s="4">
        <v>228</v>
      </c>
      <c r="B29" s="70"/>
      <c r="C29" s="11"/>
      <c r="D29" s="11"/>
      <c r="E29" s="12"/>
      <c r="F29" s="12"/>
      <c r="G29" s="12"/>
      <c r="H29" s="41" t="str">
        <f t="shared" si="10"/>
        <v/>
      </c>
      <c r="I29" s="11"/>
      <c r="J29" s="40" t="str">
        <f t="shared" si="3"/>
        <v>N</v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40" t="str">
        <f t="shared" si="4"/>
        <v>N</v>
      </c>
      <c r="S29" s="11" t="s">
        <v>22</v>
      </c>
      <c r="T29" s="40" t="str">
        <f t="shared" si="5"/>
        <v>N</v>
      </c>
      <c r="V29" s="40">
        <f t="shared" si="6"/>
        <v>5</v>
      </c>
      <c r="W29" s="40">
        <f t="shared" si="7"/>
        <v>0</v>
      </c>
      <c r="X29" s="40">
        <f t="shared" si="1"/>
        <v>5</v>
      </c>
      <c r="Y29" s="40">
        <f t="shared" si="2"/>
        <v>0</v>
      </c>
      <c r="AA29">
        <f t="shared" si="8"/>
        <v>3</v>
      </c>
      <c r="AB29">
        <f t="shared" si="9"/>
        <v>2</v>
      </c>
    </row>
    <row r="30" spans="1:28" ht="20" customHeight="1">
      <c r="A30" s="4">
        <v>229</v>
      </c>
      <c r="B30" s="70"/>
      <c r="C30" s="11"/>
      <c r="D30" s="11"/>
      <c r="E30" s="12"/>
      <c r="F30" s="12"/>
      <c r="G30" s="12"/>
      <c r="H30" s="41" t="str">
        <f t="shared" si="10"/>
        <v/>
      </c>
      <c r="I30" s="11"/>
      <c r="J30" s="40" t="str">
        <f t="shared" si="3"/>
        <v>N</v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40" t="str">
        <f t="shared" si="4"/>
        <v>N</v>
      </c>
      <c r="S30" s="11" t="s">
        <v>22</v>
      </c>
      <c r="T30" s="40" t="str">
        <f t="shared" si="5"/>
        <v>N</v>
      </c>
      <c r="V30" s="40">
        <f t="shared" si="6"/>
        <v>5</v>
      </c>
      <c r="W30" s="40">
        <f t="shared" si="7"/>
        <v>0</v>
      </c>
      <c r="X30" s="40">
        <f t="shared" si="1"/>
        <v>5</v>
      </c>
      <c r="Y30" s="40">
        <f t="shared" si="2"/>
        <v>0</v>
      </c>
      <c r="AA30">
        <f t="shared" si="8"/>
        <v>3</v>
      </c>
      <c r="AB30">
        <f t="shared" si="9"/>
        <v>2</v>
      </c>
    </row>
    <row r="31" spans="1:28" ht="20" customHeight="1">
      <c r="A31" s="4">
        <v>230</v>
      </c>
      <c r="B31" s="70"/>
      <c r="C31" s="11"/>
      <c r="D31" s="11"/>
      <c r="E31" s="12"/>
      <c r="F31" s="12"/>
      <c r="G31" s="12"/>
      <c r="H31" s="41" t="str">
        <f t="shared" si="10"/>
        <v/>
      </c>
      <c r="I31" s="11"/>
      <c r="J31" s="40" t="str">
        <f t="shared" si="3"/>
        <v>N</v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40" t="str">
        <f t="shared" si="4"/>
        <v>N</v>
      </c>
      <c r="S31" s="11" t="s">
        <v>22</v>
      </c>
      <c r="T31" s="40" t="str">
        <f t="shared" si="5"/>
        <v>N</v>
      </c>
      <c r="V31" s="40">
        <f t="shared" si="6"/>
        <v>5</v>
      </c>
      <c r="W31" s="40">
        <f t="shared" si="7"/>
        <v>0</v>
      </c>
      <c r="X31" s="40">
        <f t="shared" si="1"/>
        <v>5</v>
      </c>
      <c r="Y31" s="40">
        <f t="shared" si="2"/>
        <v>0</v>
      </c>
      <c r="AA31">
        <f t="shared" si="8"/>
        <v>3</v>
      </c>
      <c r="AB31">
        <f t="shared" si="9"/>
        <v>2</v>
      </c>
    </row>
    <row r="32" spans="1:28" ht="20" customHeight="1">
      <c r="A32" s="4">
        <v>231</v>
      </c>
      <c r="B32" s="70"/>
      <c r="C32" s="11"/>
      <c r="D32" s="11"/>
      <c r="E32" s="12"/>
      <c r="F32" s="12"/>
      <c r="G32" s="12"/>
      <c r="H32" s="41" t="str">
        <f t="shared" si="10"/>
        <v/>
      </c>
      <c r="I32" s="11"/>
      <c r="J32" s="40" t="str">
        <f t="shared" si="3"/>
        <v>N</v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40" t="str">
        <f t="shared" si="4"/>
        <v>N</v>
      </c>
      <c r="S32" s="11" t="s">
        <v>22</v>
      </c>
      <c r="T32" s="40" t="str">
        <f t="shared" si="5"/>
        <v>N</v>
      </c>
      <c r="V32" s="40">
        <f t="shared" si="6"/>
        <v>5</v>
      </c>
      <c r="W32" s="40">
        <f t="shared" si="7"/>
        <v>0</v>
      </c>
      <c r="X32" s="40">
        <f t="shared" si="1"/>
        <v>5</v>
      </c>
      <c r="Y32" s="40">
        <f t="shared" si="2"/>
        <v>0</v>
      </c>
      <c r="AA32">
        <f t="shared" si="8"/>
        <v>3</v>
      </c>
      <c r="AB32">
        <f t="shared" si="9"/>
        <v>2</v>
      </c>
    </row>
    <row r="33" spans="1:28" ht="20" customHeight="1">
      <c r="A33" s="4">
        <v>232</v>
      </c>
      <c r="B33" s="82"/>
      <c r="C33" s="34"/>
      <c r="D33" s="34"/>
      <c r="E33" s="83"/>
      <c r="F33" s="83"/>
      <c r="G33" s="38"/>
      <c r="H33" s="41" t="str">
        <f t="shared" si="10"/>
        <v/>
      </c>
      <c r="I33" s="11"/>
      <c r="J33" s="40" t="str">
        <f t="shared" si="3"/>
        <v>N</v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40" t="str">
        <f t="shared" si="4"/>
        <v>N</v>
      </c>
      <c r="S33" s="11" t="s">
        <v>22</v>
      </c>
      <c r="T33" s="40" t="str">
        <f t="shared" si="5"/>
        <v>N</v>
      </c>
      <c r="V33" s="40">
        <f t="shared" si="6"/>
        <v>5</v>
      </c>
      <c r="W33" s="40">
        <f t="shared" si="7"/>
        <v>0</v>
      </c>
      <c r="X33" s="40">
        <f t="shared" si="1"/>
        <v>5</v>
      </c>
      <c r="Y33" s="40">
        <f t="shared" si="2"/>
        <v>0</v>
      </c>
      <c r="AA33">
        <f t="shared" si="8"/>
        <v>3</v>
      </c>
      <c r="AB33">
        <f t="shared" si="9"/>
        <v>2</v>
      </c>
    </row>
    <row r="34" spans="1:28" ht="20" customHeight="1">
      <c r="A34" s="4">
        <v>233</v>
      </c>
      <c r="B34" s="70"/>
      <c r="C34" s="11"/>
      <c r="D34" s="11"/>
      <c r="E34" s="12"/>
      <c r="F34" s="12"/>
      <c r="G34" s="12"/>
      <c r="H34" s="41" t="str">
        <f t="shared" ref="H34:H51" si="11">IF(G34&lt;&gt;"",IF(YEAR(G34)+1&lt;YEAR(Date_Passage),"OK",IF(AND(YEAR(G34)+1=YEAR(Date_Passage),MONTH(G34)&lt;=MONTH(Date_Passage)),"OK","PAS LES DELAIS")),"")</f>
        <v/>
      </c>
      <c r="I34" s="11"/>
      <c r="J34" s="40" t="str">
        <f t="shared" si="3"/>
        <v>N</v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40" t="str">
        <f t="shared" ref="R34:R51" si="12">IF(AND(W34&gt;=AA34),"O",IF(AND(X34&gt;=AA34),"N",IF(AND(W34=AB34,X34=AB34),"O",IF(AND(W34&lt;=AB34,X34&lt;=AB34),"I"))))</f>
        <v>N</v>
      </c>
      <c r="S34" s="11" t="s">
        <v>22</v>
      </c>
      <c r="T34" s="40" t="str">
        <f t="shared" si="5"/>
        <v>N</v>
      </c>
      <c r="V34" s="40">
        <f t="shared" ref="V34:V51" si="13">COUNTA(M34:Q34)</f>
        <v>5</v>
      </c>
      <c r="W34" s="40">
        <f t="shared" ref="W34:W51" si="14">COUNTIF(M34:Q34,"O")</f>
        <v>0</v>
      </c>
      <c r="X34" s="40">
        <f t="shared" ref="X34:X51" si="15">COUNTIF(M34:Q34,"N")</f>
        <v>5</v>
      </c>
      <c r="Y34" s="40">
        <f t="shared" ref="Y34:Y51" si="16">COUNTIF(M34:Q34,"I")</f>
        <v>0</v>
      </c>
      <c r="AA34">
        <f t="shared" ref="AA34:AA51" si="17">(V34+1)/2</f>
        <v>3</v>
      </c>
      <c r="AB34">
        <f t="shared" ref="AB34:AB51" si="18">(V34-1)/2</f>
        <v>2</v>
      </c>
    </row>
    <row r="35" spans="1:28" ht="20" customHeight="1">
      <c r="A35" s="4">
        <v>234</v>
      </c>
      <c r="B35" s="11"/>
      <c r="C35" s="11"/>
      <c r="D35" s="11"/>
      <c r="E35" s="12"/>
      <c r="F35" s="12"/>
      <c r="G35" s="12"/>
      <c r="H35" s="41" t="str">
        <f t="shared" si="11"/>
        <v/>
      </c>
      <c r="I35" s="11"/>
      <c r="J35" s="40" t="str">
        <f t="shared" si="3"/>
        <v>N</v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40" t="str">
        <f t="shared" si="12"/>
        <v>N</v>
      </c>
      <c r="S35" s="11" t="s">
        <v>22</v>
      </c>
      <c r="T35" s="40" t="str">
        <f t="shared" si="5"/>
        <v>N</v>
      </c>
      <c r="V35" s="40">
        <f t="shared" si="13"/>
        <v>5</v>
      </c>
      <c r="W35" s="40">
        <f t="shared" si="14"/>
        <v>0</v>
      </c>
      <c r="X35" s="40">
        <f t="shared" si="15"/>
        <v>5</v>
      </c>
      <c r="Y35" s="40">
        <f t="shared" si="16"/>
        <v>0</v>
      </c>
      <c r="AA35">
        <f t="shared" si="17"/>
        <v>3</v>
      </c>
      <c r="AB35">
        <f t="shared" si="18"/>
        <v>2</v>
      </c>
    </row>
    <row r="36" spans="1:28" ht="20" customHeight="1">
      <c r="A36" s="4">
        <v>235</v>
      </c>
      <c r="B36" s="11"/>
      <c r="C36" s="11"/>
      <c r="D36" s="11"/>
      <c r="E36" s="12"/>
      <c r="F36" s="12"/>
      <c r="G36" s="12"/>
      <c r="H36" s="41" t="str">
        <f t="shared" si="11"/>
        <v/>
      </c>
      <c r="I36" s="11"/>
      <c r="J36" s="40" t="str">
        <f t="shared" si="3"/>
        <v>N</v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40" t="str">
        <f t="shared" si="12"/>
        <v>N</v>
      </c>
      <c r="S36" s="11" t="s">
        <v>22</v>
      </c>
      <c r="T36" s="40" t="str">
        <f t="shared" si="5"/>
        <v>N</v>
      </c>
      <c r="V36" s="40">
        <f t="shared" si="13"/>
        <v>5</v>
      </c>
      <c r="W36" s="40">
        <f t="shared" si="14"/>
        <v>0</v>
      </c>
      <c r="X36" s="40">
        <f t="shared" si="15"/>
        <v>5</v>
      </c>
      <c r="Y36" s="40">
        <f t="shared" si="16"/>
        <v>0</v>
      </c>
      <c r="AA36">
        <f t="shared" si="17"/>
        <v>3</v>
      </c>
      <c r="AB36">
        <f t="shared" si="18"/>
        <v>2</v>
      </c>
    </row>
    <row r="37" spans="1:28" ht="20" customHeight="1">
      <c r="A37" s="4">
        <v>236</v>
      </c>
      <c r="B37" s="11"/>
      <c r="C37" s="11"/>
      <c r="D37" s="11"/>
      <c r="E37" s="12"/>
      <c r="F37" s="12"/>
      <c r="G37" s="12"/>
      <c r="H37" s="41" t="str">
        <f t="shared" si="11"/>
        <v/>
      </c>
      <c r="I37" s="11"/>
      <c r="J37" s="40" t="str">
        <f t="shared" si="3"/>
        <v>N</v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40" t="str">
        <f t="shared" si="12"/>
        <v>N</v>
      </c>
      <c r="S37" s="11" t="s">
        <v>22</v>
      </c>
      <c r="T37" s="40" t="str">
        <f t="shared" si="5"/>
        <v>N</v>
      </c>
      <c r="V37" s="40">
        <f t="shared" si="13"/>
        <v>5</v>
      </c>
      <c r="W37" s="40">
        <f t="shared" si="14"/>
        <v>0</v>
      </c>
      <c r="X37" s="40">
        <f t="shared" si="15"/>
        <v>5</v>
      </c>
      <c r="Y37" s="40">
        <f t="shared" si="16"/>
        <v>0</v>
      </c>
      <c r="AA37">
        <f t="shared" si="17"/>
        <v>3</v>
      </c>
      <c r="AB37">
        <f t="shared" si="18"/>
        <v>2</v>
      </c>
    </row>
    <row r="38" spans="1:28" ht="20" customHeight="1">
      <c r="A38" s="4">
        <v>237</v>
      </c>
      <c r="B38" s="11"/>
      <c r="C38" s="11"/>
      <c r="D38" s="11"/>
      <c r="E38" s="12"/>
      <c r="F38" s="12"/>
      <c r="G38" s="12"/>
      <c r="H38" s="41" t="str">
        <f t="shared" si="11"/>
        <v/>
      </c>
      <c r="I38" s="11"/>
      <c r="J38" s="40" t="str">
        <f t="shared" si="3"/>
        <v>N</v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40" t="str">
        <f t="shared" si="12"/>
        <v>N</v>
      </c>
      <c r="S38" s="11" t="s">
        <v>22</v>
      </c>
      <c r="T38" s="40" t="str">
        <f t="shared" si="5"/>
        <v>N</v>
      </c>
      <c r="V38" s="40">
        <f t="shared" si="13"/>
        <v>5</v>
      </c>
      <c r="W38" s="40">
        <f t="shared" si="14"/>
        <v>0</v>
      </c>
      <c r="X38" s="40">
        <f t="shared" si="15"/>
        <v>5</v>
      </c>
      <c r="Y38" s="40">
        <f t="shared" si="16"/>
        <v>0</v>
      </c>
      <c r="AA38">
        <f t="shared" si="17"/>
        <v>3</v>
      </c>
      <c r="AB38">
        <f t="shared" si="18"/>
        <v>2</v>
      </c>
    </row>
    <row r="39" spans="1:28" ht="20" customHeight="1">
      <c r="A39" s="4">
        <v>238</v>
      </c>
      <c r="B39" s="11"/>
      <c r="C39" s="11"/>
      <c r="D39" s="11"/>
      <c r="E39" s="12"/>
      <c r="F39" s="12"/>
      <c r="G39" s="12"/>
      <c r="H39" s="41" t="str">
        <f t="shared" si="11"/>
        <v/>
      </c>
      <c r="I39" s="11"/>
      <c r="J39" s="40" t="str">
        <f t="shared" si="3"/>
        <v>N</v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40" t="str">
        <f t="shared" si="12"/>
        <v>N</v>
      </c>
      <c r="S39" s="11" t="s">
        <v>22</v>
      </c>
      <c r="T39" s="40" t="str">
        <f t="shared" si="5"/>
        <v>N</v>
      </c>
      <c r="V39" s="40">
        <f t="shared" si="13"/>
        <v>5</v>
      </c>
      <c r="W39" s="40">
        <f t="shared" si="14"/>
        <v>0</v>
      </c>
      <c r="X39" s="40">
        <f t="shared" si="15"/>
        <v>5</v>
      </c>
      <c r="Y39" s="40">
        <f t="shared" si="16"/>
        <v>0</v>
      </c>
      <c r="AA39">
        <f t="shared" si="17"/>
        <v>3</v>
      </c>
      <c r="AB39">
        <f t="shared" si="18"/>
        <v>2</v>
      </c>
    </row>
    <row r="40" spans="1:28" ht="20" customHeight="1">
      <c r="A40" s="4">
        <v>239</v>
      </c>
      <c r="B40" s="11"/>
      <c r="C40" s="11"/>
      <c r="D40" s="11"/>
      <c r="E40" s="12"/>
      <c r="F40" s="12"/>
      <c r="G40" s="12"/>
      <c r="H40" s="41" t="str">
        <f t="shared" si="11"/>
        <v/>
      </c>
      <c r="I40" s="11"/>
      <c r="J40" s="40" t="str">
        <f t="shared" si="3"/>
        <v>N</v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40" t="str">
        <f t="shared" si="12"/>
        <v>N</v>
      </c>
      <c r="S40" s="11" t="s">
        <v>22</v>
      </c>
      <c r="T40" s="40" t="str">
        <f t="shared" si="5"/>
        <v>N</v>
      </c>
      <c r="V40" s="40">
        <f t="shared" si="13"/>
        <v>5</v>
      </c>
      <c r="W40" s="40">
        <f t="shared" si="14"/>
        <v>0</v>
      </c>
      <c r="X40" s="40">
        <f t="shared" si="15"/>
        <v>5</v>
      </c>
      <c r="Y40" s="40">
        <f t="shared" si="16"/>
        <v>0</v>
      </c>
      <c r="AA40">
        <f t="shared" si="17"/>
        <v>3</v>
      </c>
      <c r="AB40">
        <f t="shared" si="18"/>
        <v>2</v>
      </c>
    </row>
    <row r="41" spans="1:28" ht="20" customHeight="1">
      <c r="A41" s="4">
        <v>240</v>
      </c>
      <c r="B41" s="11"/>
      <c r="C41" s="11"/>
      <c r="D41" s="11"/>
      <c r="E41" s="12"/>
      <c r="F41" s="12"/>
      <c r="G41" s="12"/>
      <c r="H41" s="41" t="str">
        <f t="shared" si="11"/>
        <v/>
      </c>
      <c r="I41" s="11"/>
      <c r="J41" s="40" t="str">
        <f t="shared" si="3"/>
        <v>N</v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40" t="str">
        <f t="shared" si="12"/>
        <v>N</v>
      </c>
      <c r="S41" s="11" t="s">
        <v>22</v>
      </c>
      <c r="T41" s="40" t="str">
        <f t="shared" si="5"/>
        <v>N</v>
      </c>
      <c r="V41" s="40">
        <f t="shared" si="13"/>
        <v>5</v>
      </c>
      <c r="W41" s="40">
        <f t="shared" si="14"/>
        <v>0</v>
      </c>
      <c r="X41" s="40">
        <f t="shared" si="15"/>
        <v>5</v>
      </c>
      <c r="Y41" s="40">
        <f t="shared" si="16"/>
        <v>0</v>
      </c>
      <c r="AA41">
        <f t="shared" si="17"/>
        <v>3</v>
      </c>
      <c r="AB41">
        <f t="shared" si="18"/>
        <v>2</v>
      </c>
    </row>
    <row r="42" spans="1:28" ht="20" customHeight="1">
      <c r="A42" s="4">
        <v>241</v>
      </c>
      <c r="B42" s="11"/>
      <c r="C42" s="11"/>
      <c r="D42" s="11"/>
      <c r="E42" s="12"/>
      <c r="F42" s="12"/>
      <c r="G42" s="12"/>
      <c r="H42" s="41" t="str">
        <f t="shared" si="11"/>
        <v/>
      </c>
      <c r="I42" s="11"/>
      <c r="J42" s="40" t="str">
        <f t="shared" si="3"/>
        <v>N</v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40" t="str">
        <f t="shared" si="12"/>
        <v>N</v>
      </c>
      <c r="S42" s="11" t="s">
        <v>22</v>
      </c>
      <c r="T42" s="40" t="str">
        <f t="shared" si="5"/>
        <v>N</v>
      </c>
      <c r="V42" s="40">
        <f t="shared" si="13"/>
        <v>5</v>
      </c>
      <c r="W42" s="40">
        <f t="shared" si="14"/>
        <v>0</v>
      </c>
      <c r="X42" s="40">
        <f t="shared" si="15"/>
        <v>5</v>
      </c>
      <c r="Y42" s="40">
        <f t="shared" si="16"/>
        <v>0</v>
      </c>
      <c r="AA42">
        <f t="shared" si="17"/>
        <v>3</v>
      </c>
      <c r="AB42">
        <f t="shared" si="18"/>
        <v>2</v>
      </c>
    </row>
    <row r="43" spans="1:28" ht="20" customHeight="1">
      <c r="A43" s="4">
        <v>242</v>
      </c>
      <c r="B43" s="11"/>
      <c r="C43" s="11"/>
      <c r="D43" s="11"/>
      <c r="E43" s="12"/>
      <c r="F43" s="12"/>
      <c r="G43" s="12"/>
      <c r="H43" s="41" t="str">
        <f t="shared" si="11"/>
        <v/>
      </c>
      <c r="I43" s="11"/>
      <c r="J43" s="40" t="str">
        <f t="shared" si="3"/>
        <v>N</v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40" t="str">
        <f t="shared" si="12"/>
        <v>N</v>
      </c>
      <c r="S43" s="11" t="s">
        <v>22</v>
      </c>
      <c r="T43" s="40" t="str">
        <f t="shared" si="5"/>
        <v>N</v>
      </c>
      <c r="V43" s="40">
        <f t="shared" si="13"/>
        <v>5</v>
      </c>
      <c r="W43" s="40">
        <f t="shared" si="14"/>
        <v>0</v>
      </c>
      <c r="X43" s="40">
        <f t="shared" si="15"/>
        <v>5</v>
      </c>
      <c r="Y43" s="40">
        <f t="shared" si="16"/>
        <v>0</v>
      </c>
      <c r="AA43">
        <f t="shared" si="17"/>
        <v>3</v>
      </c>
      <c r="AB43">
        <f t="shared" si="18"/>
        <v>2</v>
      </c>
    </row>
    <row r="44" spans="1:28" ht="20" customHeight="1">
      <c r="A44" s="4">
        <v>243</v>
      </c>
      <c r="B44" s="11"/>
      <c r="C44" s="11"/>
      <c r="D44" s="11"/>
      <c r="E44" s="12"/>
      <c r="F44" s="12"/>
      <c r="G44" s="12"/>
      <c r="H44" s="41" t="str">
        <f t="shared" si="11"/>
        <v/>
      </c>
      <c r="I44" s="11"/>
      <c r="J44" s="40" t="str">
        <f t="shared" si="3"/>
        <v>N</v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40" t="str">
        <f t="shared" si="12"/>
        <v>N</v>
      </c>
      <c r="S44" s="11" t="s">
        <v>22</v>
      </c>
      <c r="T44" s="40" t="str">
        <f t="shared" si="5"/>
        <v>N</v>
      </c>
      <c r="V44" s="40">
        <f t="shared" si="13"/>
        <v>5</v>
      </c>
      <c r="W44" s="40">
        <f t="shared" si="14"/>
        <v>0</v>
      </c>
      <c r="X44" s="40">
        <f t="shared" si="15"/>
        <v>5</v>
      </c>
      <c r="Y44" s="40">
        <f t="shared" si="16"/>
        <v>0</v>
      </c>
      <c r="AA44">
        <f t="shared" si="17"/>
        <v>3</v>
      </c>
      <c r="AB44">
        <f t="shared" si="18"/>
        <v>2</v>
      </c>
    </row>
    <row r="45" spans="1:28" ht="20" customHeight="1">
      <c r="A45" s="4">
        <v>244</v>
      </c>
      <c r="B45" s="11"/>
      <c r="C45" s="11"/>
      <c r="D45" s="11"/>
      <c r="E45" s="12"/>
      <c r="F45" s="12"/>
      <c r="G45" s="12"/>
      <c r="H45" s="41" t="str">
        <f t="shared" si="11"/>
        <v/>
      </c>
      <c r="I45" s="11"/>
      <c r="J45" s="40" t="str">
        <f t="shared" si="3"/>
        <v>N</v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40" t="str">
        <f t="shared" si="12"/>
        <v>N</v>
      </c>
      <c r="S45" s="11" t="s">
        <v>22</v>
      </c>
      <c r="T45" s="40" t="str">
        <f t="shared" si="5"/>
        <v>N</v>
      </c>
      <c r="V45" s="40">
        <f t="shared" si="13"/>
        <v>5</v>
      </c>
      <c r="W45" s="40">
        <f t="shared" si="14"/>
        <v>0</v>
      </c>
      <c r="X45" s="40">
        <f t="shared" si="15"/>
        <v>5</v>
      </c>
      <c r="Y45" s="40">
        <f t="shared" si="16"/>
        <v>0</v>
      </c>
      <c r="AA45">
        <f t="shared" si="17"/>
        <v>3</v>
      </c>
      <c r="AB45">
        <f t="shared" si="18"/>
        <v>2</v>
      </c>
    </row>
    <row r="46" spans="1:28" ht="20" customHeight="1">
      <c r="A46" s="4">
        <v>245</v>
      </c>
      <c r="B46" s="11"/>
      <c r="C46" s="11"/>
      <c r="D46" s="11"/>
      <c r="E46" s="12"/>
      <c r="F46" s="12"/>
      <c r="G46" s="12"/>
      <c r="H46" s="41" t="str">
        <f t="shared" si="11"/>
        <v/>
      </c>
      <c r="I46" s="11"/>
      <c r="J46" s="40" t="str">
        <f t="shared" si="3"/>
        <v>N</v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40" t="str">
        <f t="shared" si="12"/>
        <v>N</v>
      </c>
      <c r="S46" s="11" t="s">
        <v>22</v>
      </c>
      <c r="T46" s="40" t="str">
        <f t="shared" si="5"/>
        <v>N</v>
      </c>
      <c r="V46" s="40">
        <f t="shared" si="13"/>
        <v>5</v>
      </c>
      <c r="W46" s="40">
        <f t="shared" si="14"/>
        <v>0</v>
      </c>
      <c r="X46" s="40">
        <f t="shared" si="15"/>
        <v>5</v>
      </c>
      <c r="Y46" s="40">
        <f t="shared" si="16"/>
        <v>0</v>
      </c>
      <c r="AA46">
        <f t="shared" si="17"/>
        <v>3</v>
      </c>
      <c r="AB46">
        <f t="shared" si="18"/>
        <v>2</v>
      </c>
    </row>
    <row r="47" spans="1:28" ht="20" customHeight="1">
      <c r="A47" s="4">
        <v>246</v>
      </c>
      <c r="B47" s="11"/>
      <c r="C47" s="11"/>
      <c r="D47" s="11"/>
      <c r="E47" s="12"/>
      <c r="F47" s="12"/>
      <c r="G47" s="12"/>
      <c r="H47" s="41" t="str">
        <f t="shared" si="11"/>
        <v/>
      </c>
      <c r="I47" s="11"/>
      <c r="J47" s="40" t="str">
        <f t="shared" si="3"/>
        <v>N</v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40" t="str">
        <f t="shared" si="12"/>
        <v>N</v>
      </c>
      <c r="S47" s="11" t="s">
        <v>22</v>
      </c>
      <c r="T47" s="40" t="str">
        <f t="shared" si="5"/>
        <v>N</v>
      </c>
      <c r="V47" s="40">
        <f t="shared" si="13"/>
        <v>5</v>
      </c>
      <c r="W47" s="40">
        <f t="shared" si="14"/>
        <v>0</v>
      </c>
      <c r="X47" s="40">
        <f t="shared" si="15"/>
        <v>5</v>
      </c>
      <c r="Y47" s="40">
        <f t="shared" si="16"/>
        <v>0</v>
      </c>
      <c r="AA47">
        <f t="shared" si="17"/>
        <v>3</v>
      </c>
      <c r="AB47">
        <f t="shared" si="18"/>
        <v>2</v>
      </c>
    </row>
    <row r="48" spans="1:28" ht="20" customHeight="1">
      <c r="A48" s="4">
        <v>247</v>
      </c>
      <c r="B48" s="11"/>
      <c r="C48" s="11"/>
      <c r="D48" s="11"/>
      <c r="E48" s="12"/>
      <c r="F48" s="12"/>
      <c r="G48" s="12"/>
      <c r="H48" s="41" t="str">
        <f t="shared" si="11"/>
        <v/>
      </c>
      <c r="I48" s="11"/>
      <c r="J48" s="40" t="str">
        <f t="shared" si="3"/>
        <v>N</v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40" t="str">
        <f t="shared" si="12"/>
        <v>N</v>
      </c>
      <c r="S48" s="11" t="s">
        <v>22</v>
      </c>
      <c r="T48" s="40" t="str">
        <f t="shared" si="5"/>
        <v>N</v>
      </c>
      <c r="V48" s="40">
        <f t="shared" si="13"/>
        <v>5</v>
      </c>
      <c r="W48" s="40">
        <f t="shared" si="14"/>
        <v>0</v>
      </c>
      <c r="X48" s="40">
        <f t="shared" si="15"/>
        <v>5</v>
      </c>
      <c r="Y48" s="40">
        <f t="shared" si="16"/>
        <v>0</v>
      </c>
      <c r="AA48">
        <f t="shared" si="17"/>
        <v>3</v>
      </c>
      <c r="AB48">
        <f t="shared" si="18"/>
        <v>2</v>
      </c>
    </row>
    <row r="49" spans="1:28" ht="20" customHeight="1">
      <c r="A49" s="4">
        <v>248</v>
      </c>
      <c r="B49" s="11"/>
      <c r="C49" s="11"/>
      <c r="D49" s="11"/>
      <c r="E49" s="12"/>
      <c r="F49" s="12"/>
      <c r="G49" s="12"/>
      <c r="H49" s="41" t="str">
        <f t="shared" si="11"/>
        <v/>
      </c>
      <c r="I49" s="11"/>
      <c r="J49" s="40" t="str">
        <f t="shared" si="3"/>
        <v>N</v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40" t="str">
        <f t="shared" si="12"/>
        <v>N</v>
      </c>
      <c r="S49" s="11" t="s">
        <v>22</v>
      </c>
      <c r="T49" s="40" t="str">
        <f t="shared" si="5"/>
        <v>N</v>
      </c>
      <c r="V49" s="40">
        <f t="shared" si="13"/>
        <v>5</v>
      </c>
      <c r="W49" s="40">
        <f t="shared" si="14"/>
        <v>0</v>
      </c>
      <c r="X49" s="40">
        <f t="shared" si="15"/>
        <v>5</v>
      </c>
      <c r="Y49" s="40">
        <f t="shared" si="16"/>
        <v>0</v>
      </c>
      <c r="AA49">
        <f t="shared" si="17"/>
        <v>3</v>
      </c>
      <c r="AB49">
        <f t="shared" si="18"/>
        <v>2</v>
      </c>
    </row>
    <row r="50" spans="1:28" ht="20" customHeight="1">
      <c r="A50" s="4">
        <v>249</v>
      </c>
      <c r="B50" s="11"/>
      <c r="C50" s="11"/>
      <c r="D50" s="11"/>
      <c r="E50" s="12"/>
      <c r="F50" s="12"/>
      <c r="G50" s="12"/>
      <c r="H50" s="41" t="str">
        <f t="shared" si="11"/>
        <v/>
      </c>
      <c r="I50" s="11"/>
      <c r="J50" s="40" t="str">
        <f t="shared" si="3"/>
        <v>N</v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40" t="str">
        <f t="shared" si="12"/>
        <v>N</v>
      </c>
      <c r="S50" s="11" t="s">
        <v>22</v>
      </c>
      <c r="T50" s="40" t="str">
        <f t="shared" si="5"/>
        <v>N</v>
      </c>
      <c r="V50" s="40">
        <f t="shared" si="13"/>
        <v>5</v>
      </c>
      <c r="W50" s="40">
        <f t="shared" si="14"/>
        <v>0</v>
      </c>
      <c r="X50" s="40">
        <f t="shared" si="15"/>
        <v>5</v>
      </c>
      <c r="Y50" s="40">
        <f t="shared" si="16"/>
        <v>0</v>
      </c>
      <c r="AA50">
        <f t="shared" si="17"/>
        <v>3</v>
      </c>
      <c r="AB50">
        <f t="shared" si="18"/>
        <v>2</v>
      </c>
    </row>
    <row r="51" spans="1:28" ht="20" customHeight="1">
      <c r="A51" s="4">
        <v>250</v>
      </c>
      <c r="B51" s="11"/>
      <c r="C51" s="11"/>
      <c r="D51" s="11"/>
      <c r="E51" s="12"/>
      <c r="F51" s="12"/>
      <c r="G51" s="12"/>
      <c r="H51" s="41" t="str">
        <f t="shared" si="11"/>
        <v/>
      </c>
      <c r="I51" s="11"/>
      <c r="J51" s="40" t="str">
        <f>(T51)</f>
        <v>N</v>
      </c>
      <c r="K51" s="11"/>
      <c r="M51" s="34" t="s">
        <v>22</v>
      </c>
      <c r="N51" s="34" t="s">
        <v>22</v>
      </c>
      <c r="O51" s="34" t="s">
        <v>22</v>
      </c>
      <c r="P51" s="11" t="s">
        <v>22</v>
      </c>
      <c r="Q51" s="11" t="s">
        <v>22</v>
      </c>
      <c r="R51" s="40" t="str">
        <f t="shared" si="12"/>
        <v>N</v>
      </c>
      <c r="S51" s="11" t="s">
        <v>22</v>
      </c>
      <c r="T51" s="40" t="str">
        <f t="shared" si="5"/>
        <v>N</v>
      </c>
      <c r="V51" s="40">
        <f t="shared" si="13"/>
        <v>5</v>
      </c>
      <c r="W51" s="40">
        <f t="shared" si="14"/>
        <v>0</v>
      </c>
      <c r="X51" s="40">
        <f t="shared" si="15"/>
        <v>5</v>
      </c>
      <c r="Y51" s="40">
        <f t="shared" si="16"/>
        <v>0</v>
      </c>
      <c r="AA51">
        <f t="shared" si="17"/>
        <v>3</v>
      </c>
      <c r="AB51">
        <f t="shared" si="18"/>
        <v>2</v>
      </c>
    </row>
    <row r="52" spans="1:28" ht="18" customHeight="1">
      <c r="I52" s="11">
        <f>SUM(I2:I51)</f>
        <v>25</v>
      </c>
      <c r="J52" s="18">
        <f>COUNTIF(J2:J51,"O")</f>
        <v>0</v>
      </c>
      <c r="K52" s="11">
        <f>SUM(K2:K51)</f>
        <v>0</v>
      </c>
    </row>
    <row r="53" spans="1:28" ht="18" customHeight="1"/>
    <row r="54" spans="1:28" ht="18" customHeight="1"/>
    <row r="55" spans="1:28" ht="18" customHeight="1"/>
    <row r="56" spans="1:28" ht="18" customHeight="1"/>
    <row r="57" spans="1:28" ht="18" customHeight="1"/>
    <row r="58" spans="1:28" ht="18" customHeight="1"/>
    <row r="59" spans="1:28" ht="18" customHeight="1"/>
    <row r="60" spans="1:28" ht="18" customHeight="1"/>
    <row r="61" spans="1:28" ht="18" customHeight="1"/>
    <row r="62" spans="1:28" ht="18" customHeight="1"/>
    <row r="63" spans="1:28" ht="18" customHeight="1"/>
    <row r="64" spans="1:28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sortState ref="B2:I15">
    <sortCondition descending="1" ref="E2:E15"/>
  </sortState>
  <phoneticPr fontId="0" type="noConversion"/>
  <conditionalFormatting sqref="B15">
    <cfRule type="duplicateValues" dxfId="18" priority="6"/>
  </conditionalFormatting>
  <conditionalFormatting sqref="B21">
    <cfRule type="duplicateValues" dxfId="17" priority="5"/>
  </conditionalFormatting>
  <conditionalFormatting sqref="B27">
    <cfRule type="duplicateValues" dxfId="16" priority="4"/>
  </conditionalFormatting>
  <conditionalFormatting sqref="B33">
    <cfRule type="duplicateValues" dxfId="15" priority="3"/>
  </conditionalFormatting>
  <conditionalFormatting sqref="B9">
    <cfRule type="duplicateValues" dxfId="14" priority="1"/>
  </conditionalFormatting>
  <printOptions horizontalCentered="1"/>
  <pageMargins left="0.39370078740157483" right="0.39370078740157483" top="1.0629921259842521" bottom="0.86614173228346458" header="0.51181102362204722" footer="0.51181102362204722"/>
  <pageSetup paperSize="9" fitToWidth="2" orientation="landscape"/>
  <headerFooter alignWithMargins="0">
    <oddHeader>&amp;C&amp;"Arial,Gras"&amp;12Passage de Grades&amp;10
&amp;"Arial,Gras italique"&amp;12&amp;A</oddHeader>
    <oddFooter xml:space="preserve">&amp;L
&amp;RDate : </oddFooter>
  </headerFooter>
  <colBreaks count="1" manualBreakCount="1">
    <brk id="12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zoomScale="115" zoomScaleSheetLayoutView="115" workbookViewId="0">
      <selection activeCell="K36" sqref="K36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63"/>
      <c r="B1" s="63"/>
      <c r="C1" s="42"/>
      <c r="D1" s="42"/>
      <c r="E1" s="42"/>
      <c r="F1" s="42"/>
      <c r="G1" s="42"/>
      <c r="H1" s="42"/>
      <c r="I1" s="43"/>
    </row>
    <row r="2" spans="1:18">
      <c r="A2" s="63"/>
      <c r="B2" s="63"/>
      <c r="C2" s="42"/>
      <c r="D2" s="42"/>
      <c r="E2" s="42"/>
      <c r="F2" s="42"/>
      <c r="G2" s="42"/>
      <c r="H2" s="42"/>
      <c r="I2" s="43"/>
    </row>
    <row r="3" spans="1:18">
      <c r="A3" s="63"/>
      <c r="B3" s="63"/>
      <c r="C3" s="42"/>
      <c r="D3" s="42"/>
      <c r="E3" s="42"/>
      <c r="F3" s="42"/>
      <c r="G3" s="42"/>
      <c r="H3" s="42"/>
      <c r="I3" s="43"/>
    </row>
    <row r="4" spans="1:18">
      <c r="A4" s="63"/>
      <c r="B4" s="63"/>
      <c r="C4" s="42"/>
      <c r="D4" s="42"/>
      <c r="E4" s="42"/>
      <c r="F4" s="42"/>
      <c r="G4" s="42"/>
      <c r="H4" s="42"/>
      <c r="I4" s="43"/>
    </row>
    <row r="5" spans="1:18">
      <c r="A5" s="63"/>
      <c r="B5" s="63"/>
      <c r="C5" s="42"/>
      <c r="D5" s="42"/>
      <c r="E5" s="42"/>
      <c r="F5" s="42"/>
      <c r="G5" s="42"/>
      <c r="H5" s="42"/>
      <c r="I5" s="43"/>
    </row>
    <row r="6" spans="1:18">
      <c r="A6" s="63"/>
      <c r="B6" s="63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9" t="s">
        <v>79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201</v>
      </c>
      <c r="B12" s="47" t="str">
        <f ca="1">IF('2èm DAN'!E2="","",INT((TODAY()-'2èm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202</v>
      </c>
      <c r="B13" s="47" t="str">
        <f ca="1">IF('2èm DAN'!E3="","",INT((TODAY()-'2èm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203</v>
      </c>
      <c r="B14" s="47" t="str">
        <f ca="1">IF('2èm DAN'!E4="","",INT((TODAY()-'2èm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204</v>
      </c>
      <c r="B15" s="47" t="str">
        <f ca="1">IF('2èm DAN'!E5="","",INT((TODAY()-'2èm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205</v>
      </c>
      <c r="B16" s="47" t="str">
        <f ca="1">IF('2èm DAN'!E6="","",INT((TODAY()-'2èm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206</v>
      </c>
      <c r="B17" s="47" t="str">
        <f ca="1">IF('2èm DAN'!E7="","",INT((TODAY()-'2èm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207</v>
      </c>
      <c r="B18" s="47" t="str">
        <f ca="1">IF('2èm DAN'!E8="","",INT((TODAY()-'2èm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208</v>
      </c>
      <c r="B19" s="47" t="str">
        <f ca="1">IF('2èm DAN'!E9="","",INT((TODAY()-'2èm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209</v>
      </c>
      <c r="B20" s="47" t="str">
        <f ca="1">IF('2èm DAN'!E10="","",INT((TODAY()-'2èm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210</v>
      </c>
      <c r="B21" s="47" t="str">
        <f ca="1">IF('2èm DAN'!E11="","",INT((TODAY()-'2èm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211</v>
      </c>
      <c r="B22" s="47" t="str">
        <f ca="1">IF('2èm DAN'!E12="","",INT((TODAY()-'2èm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212</v>
      </c>
      <c r="B23" s="47" t="str">
        <f ca="1">IF('2èm DAN'!E13="","",INT((TODAY()-'2èm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213</v>
      </c>
      <c r="B24" s="47" t="str">
        <f ca="1">IF('2èm DAN'!E14="","",INT((TODAY()-'2èm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214</v>
      </c>
      <c r="B25" s="47" t="str">
        <f ca="1">IF('2èm DAN'!E15="","",INT((TODAY()-'2èm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215</v>
      </c>
      <c r="B26" s="47" t="str">
        <f ca="1">IF('2èm DAN'!E16="","",INT((TODAY()-'2èm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216</v>
      </c>
      <c r="B27" s="47" t="str">
        <f ca="1">IF('2èm DAN'!E17="","",INT((TODAY()-'2èm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217</v>
      </c>
      <c r="B28" s="47" t="str">
        <f ca="1">IF('2èm DAN'!E18="","",INT((TODAY()-'2èm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218</v>
      </c>
      <c r="B29" s="47" t="str">
        <f ca="1">IF('2èm DAN'!E19="","",INT((TODAY()-'2èm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219</v>
      </c>
      <c r="B30" s="47" t="str">
        <f ca="1">IF('2èm DAN'!E20="","",INT((TODAY()-'2èm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220</v>
      </c>
      <c r="B31" s="47" t="str">
        <f ca="1">IF('2èm DAN'!E21="","",INT((TODAY()-'2èm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221</v>
      </c>
      <c r="B32" s="47" t="str">
        <f ca="1">IF('2èm DAN'!E22="","",INT((TODAY()-'2èm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222</v>
      </c>
      <c r="B33" s="47" t="str">
        <f ca="1">IF('2èm DAN'!E23="","",INT((TODAY()-'2èm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223</v>
      </c>
      <c r="B34" s="47" t="str">
        <f ca="1">IF('2èm DAN'!E24="","",INT((TODAY()-'2èm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224</v>
      </c>
      <c r="B35" s="47" t="str">
        <f ca="1">IF('2èm DAN'!E25="","",INT((TODAY()-'2èm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225</v>
      </c>
      <c r="B36" s="47" t="str">
        <f ca="1">IF('2èm DAN'!E26="","",INT((TODAY()-'2èm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226</v>
      </c>
      <c r="B37" s="47" t="str">
        <f ca="1">IF('2èm DAN'!E27="","",INT((TODAY()-'2èm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227</v>
      </c>
      <c r="B38" s="47" t="str">
        <f ca="1">IF('2èm DAN'!E28="","",INT((TODAY()-'2èm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228</v>
      </c>
      <c r="B39" s="47" t="str">
        <f ca="1">IF('2èm DAN'!E29="","",INT((TODAY()-'2èm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229</v>
      </c>
      <c r="B40" s="47" t="str">
        <f ca="1">IF('2èm DAN'!E30="","",INT((TODAY()-'2èm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230</v>
      </c>
      <c r="B41" s="47" t="str">
        <f ca="1">IF('2èm DAN'!E31="","",INT((TODAY()-'2èm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7" spans="1:9">
      <c r="A47" s="42"/>
      <c r="B47" s="42"/>
      <c r="C47" s="42"/>
      <c r="D47" s="42"/>
      <c r="E47" s="42"/>
      <c r="F47" s="42"/>
      <c r="G47" s="42"/>
      <c r="H47" s="42"/>
      <c r="I47" s="43"/>
    </row>
    <row r="48" spans="1:9">
      <c r="A48" s="42"/>
      <c r="B48" s="42"/>
      <c r="C48" s="42"/>
      <c r="D48" s="42"/>
      <c r="E48" s="42"/>
      <c r="F48" s="42" t="s">
        <v>74</v>
      </c>
      <c r="G48" s="42"/>
      <c r="H48" s="42"/>
      <c r="I48" s="43"/>
    </row>
  </sheetData>
  <mergeCells count="3">
    <mergeCell ref="A9:I9"/>
    <mergeCell ref="A7:D7"/>
    <mergeCell ref="E7:G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85" zoomScaleSheetLayoutView="85" workbookViewId="0">
      <selection activeCell="G4" sqref="G4"/>
    </sheetView>
  </sheetViews>
  <sheetFormatPr baseColWidth="10" defaultColWidth="29.33203125" defaultRowHeight="76" x14ac:dyDescent="0"/>
  <cols>
    <col min="1" max="1" width="29.33203125" style="85" customWidth="1"/>
    <col min="2" max="2" width="4.33203125" customWidth="1"/>
    <col min="3" max="3" width="29.33203125" customWidth="1"/>
    <col min="4" max="4" width="3.6640625" customWidth="1"/>
    <col min="6" max="6" width="3.6640625" customWidth="1"/>
    <col min="8" max="8" width="3.6640625" customWidth="1"/>
    <col min="11" max="11" width="3.83203125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4" t="str">
        <f>IF(Bilan!D2="","",Bilan!D2)</f>
        <v/>
      </c>
      <c r="K2" s="84"/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IF('2èm DAN'!J2="O",'2èm DAN'!A2," ")</f>
        <v xml:space="preserve"> </v>
      </c>
      <c r="C4" s="85" t="str">
        <f>IF('2èm DAN'!J12="O",'2èm DAN'!A12," ")</f>
        <v xml:space="preserve"> </v>
      </c>
      <c r="E4" s="85" t="str">
        <f>IF('2èm DAN'!J22="O",'2èm DAN'!A22," ")</f>
        <v xml:space="preserve"> </v>
      </c>
      <c r="G4" s="85" t="str">
        <f>IF('2èm DAN'!J32="O",'2èm DAN'!A32," ")</f>
        <v xml:space="preserve"> </v>
      </c>
      <c r="I4" s="85" t="str">
        <f>IF('2èm DAN'!J42="O",'2èm DAN'!A42," ")</f>
        <v xml:space="preserve"> </v>
      </c>
    </row>
    <row r="5" spans="1:11" ht="69.5" customHeight="1">
      <c r="A5" s="85" t="str">
        <f>IF('2èm DAN'!J3="O",'2èm DAN'!A3," ")</f>
        <v xml:space="preserve"> </v>
      </c>
      <c r="C5" s="85" t="str">
        <f>IF('2èm DAN'!J13="O",'2èm DAN'!A13," ")</f>
        <v xml:space="preserve"> </v>
      </c>
      <c r="E5" s="85" t="str">
        <f>IF('2èm DAN'!J23="O",'2èm DAN'!A23," ")</f>
        <v xml:space="preserve"> </v>
      </c>
      <c r="G5" s="85" t="str">
        <f>IF('2èm DAN'!J33="O",'2èm DAN'!A33," ")</f>
        <v xml:space="preserve"> </v>
      </c>
      <c r="I5" s="85" t="str">
        <f>IF('2èm DAN'!J43="O",'2èm DAN'!A43," ")</f>
        <v xml:space="preserve"> </v>
      </c>
    </row>
    <row r="6" spans="1:11" ht="69.5" customHeight="1">
      <c r="A6" s="85" t="str">
        <f>IF('2èm DAN'!J4="O",'2èm DAN'!A4," ")</f>
        <v xml:space="preserve"> </v>
      </c>
      <c r="C6" s="85" t="str">
        <f>IF('2èm DAN'!J14="O",'2èm DAN'!A14," ")</f>
        <v xml:space="preserve"> </v>
      </c>
      <c r="E6" s="85" t="str">
        <f>IF('2èm DAN'!J24="O",'2èm DAN'!A24," ")</f>
        <v xml:space="preserve"> </v>
      </c>
      <c r="G6" s="85" t="str">
        <f>IF('2èm DAN'!J34="O",'2èm DAN'!A34," ")</f>
        <v xml:space="preserve"> </v>
      </c>
      <c r="I6" s="85" t="str">
        <f>IF('2èm DAN'!J44="O",'2èm DAN'!A44," ")</f>
        <v xml:space="preserve"> </v>
      </c>
    </row>
    <row r="7" spans="1:11" ht="69.5" customHeight="1">
      <c r="A7" s="85" t="str">
        <f>IF('2èm DAN'!J5="O",'2èm DAN'!A5," ")</f>
        <v xml:space="preserve"> </v>
      </c>
      <c r="C7" s="85" t="str">
        <f>IF('2èm DAN'!J15="O",'2èm DAN'!A15," ")</f>
        <v xml:space="preserve"> </v>
      </c>
      <c r="E7" s="85" t="str">
        <f>IF('2èm DAN'!J25="O",'2èm DAN'!A25," ")</f>
        <v xml:space="preserve"> </v>
      </c>
      <c r="G7" s="85" t="str">
        <f>IF('2èm DAN'!J35="O",'2èm DAN'!A35," ")</f>
        <v xml:space="preserve"> </v>
      </c>
      <c r="I7" s="85" t="str">
        <f>IF('2èm DAN'!J45="O",'2èm DAN'!A45," ")</f>
        <v xml:space="preserve"> </v>
      </c>
    </row>
    <row r="8" spans="1:11" ht="69.5" customHeight="1">
      <c r="A8" s="85" t="str">
        <f>IF('2èm DAN'!J6="O",'2èm DAN'!A6," ")</f>
        <v xml:space="preserve"> </v>
      </c>
      <c r="C8" s="85" t="str">
        <f>IF('2èm DAN'!J16="O",'2èm DAN'!A16," ")</f>
        <v xml:space="preserve"> </v>
      </c>
      <c r="E8" s="85" t="str">
        <f>IF('2èm DAN'!J26="O",'2èm DAN'!A26," ")</f>
        <v xml:space="preserve"> </v>
      </c>
      <c r="G8" s="85" t="str">
        <f>IF('2èm DAN'!J36="O",'2èm DAN'!A36," ")</f>
        <v xml:space="preserve"> </v>
      </c>
      <c r="I8" s="85" t="str">
        <f>IF('2èm DAN'!J46="O",'2èm DAN'!A46," ")</f>
        <v xml:space="preserve"> </v>
      </c>
    </row>
    <row r="9" spans="1:11" ht="69.5" customHeight="1">
      <c r="A9" s="85" t="str">
        <f>IF('2èm DAN'!J7="O",'2èm DAN'!A7," ")</f>
        <v xml:space="preserve"> </v>
      </c>
      <c r="C9" s="85" t="str">
        <f>IF('2èm DAN'!J17="O",'2èm DAN'!A17," ")</f>
        <v xml:space="preserve"> </v>
      </c>
      <c r="E9" s="85" t="str">
        <f>IF('2èm DAN'!J27="O",'2èm DAN'!A27," ")</f>
        <v xml:space="preserve"> </v>
      </c>
      <c r="G9" s="85" t="str">
        <f>IF('2èm DAN'!J37="O",'2èm DAN'!A37," ")</f>
        <v xml:space="preserve"> </v>
      </c>
      <c r="I9" s="85" t="str">
        <f>IF('2èm DAN'!J47="O",'2èm DAN'!A47," ")</f>
        <v xml:space="preserve"> </v>
      </c>
    </row>
    <row r="10" spans="1:11" ht="69.5" customHeight="1">
      <c r="A10" s="85" t="str">
        <f>IF('2èm DAN'!J8="O",'2èm DAN'!A8," ")</f>
        <v xml:space="preserve"> </v>
      </c>
      <c r="C10" s="85" t="str">
        <f>IF('2èm DAN'!J18="O",'2èm DAN'!A18," ")</f>
        <v xml:space="preserve"> </v>
      </c>
      <c r="E10" s="85" t="str">
        <f>IF('2èm DAN'!J28="O",'2èm DAN'!A28," ")</f>
        <v xml:space="preserve"> </v>
      </c>
      <c r="G10" s="85" t="str">
        <f>IF('2èm DAN'!J38="O",'2èm DAN'!A38," ")</f>
        <v xml:space="preserve"> </v>
      </c>
      <c r="I10" s="85" t="str">
        <f>IF('2èm DAN'!J48="O",'2èm DAN'!A48," ")</f>
        <v xml:space="preserve"> </v>
      </c>
    </row>
    <row r="11" spans="1:11" ht="69.5" customHeight="1">
      <c r="A11" s="85" t="str">
        <f>IF('2èm DAN'!J9="O",'2èm DAN'!A9," ")</f>
        <v xml:space="preserve"> </v>
      </c>
      <c r="C11" s="85" t="str">
        <f>IF('2èm DAN'!J19="O",'2èm DAN'!A19," ")</f>
        <v xml:space="preserve"> </v>
      </c>
      <c r="E11" s="85" t="str">
        <f>IF('2èm DAN'!J29="O",'2èm DAN'!A29," ")</f>
        <v xml:space="preserve"> </v>
      </c>
      <c r="G11" s="85" t="str">
        <f>IF('2èm DAN'!J39="O",'2èm DAN'!A39," ")</f>
        <v xml:space="preserve"> </v>
      </c>
      <c r="I11" s="85" t="str">
        <f>IF('2èm DAN'!J49="O",'2èm DAN'!A49," ")</f>
        <v xml:space="preserve"> </v>
      </c>
    </row>
    <row r="12" spans="1:11" ht="69.5" customHeight="1">
      <c r="A12" s="85" t="str">
        <f>IF('2èm DAN'!J10="O",'2èm DAN'!A10," ")</f>
        <v xml:space="preserve"> </v>
      </c>
      <c r="C12" s="85" t="str">
        <f>IF('2èm DAN'!J20="O",'2èm DAN'!A20," ")</f>
        <v xml:space="preserve"> </v>
      </c>
      <c r="E12" s="85" t="str">
        <f>IF('2èm DAN'!J30="O",'2èm DAN'!A30," ")</f>
        <v xml:space="preserve"> </v>
      </c>
      <c r="G12" s="85" t="str">
        <f>IF('2èm DAN'!J40="O",'2èm DAN'!A40," ")</f>
        <v xml:space="preserve"> </v>
      </c>
      <c r="I12" s="85" t="str">
        <f>IF('2èm DAN'!J50="O",'2èm DAN'!A50," ")</f>
        <v xml:space="preserve"> </v>
      </c>
    </row>
    <row r="13" spans="1:11" ht="69.5" customHeight="1">
      <c r="A13" s="85" t="str">
        <f>IF('2èm DAN'!J11="O",'2èm DAN'!A11," ")</f>
        <v xml:space="preserve"> </v>
      </c>
      <c r="C13" s="85" t="str">
        <f>IF('2èm DAN'!J21="O",'2èm DAN'!A21," ")</f>
        <v xml:space="preserve"> </v>
      </c>
      <c r="E13" s="85" t="str">
        <f>IF('2èm DAN'!J31="O",'2èm DAN'!A31," ")</f>
        <v xml:space="preserve"> </v>
      </c>
      <c r="G13" s="85" t="str">
        <f>IF('2èm DAN'!J41="O",'2èm DAN'!A41," ")</f>
        <v xml:space="preserve"> </v>
      </c>
      <c r="I13" s="85" t="str">
        <f>IF('2èm DAN'!J51="O",'2èm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C775"/>
  <sheetViews>
    <sheetView view="pageBreakPreview" zoomScale="115" zoomScaleNormal="115" zoomScaleSheetLayoutView="100" zoomScalePageLayoutView="115" workbookViewId="0">
      <pane xSplit="1" topLeftCell="B1" activePane="topRight" state="frozen"/>
      <selection activeCell="F2" sqref="F2"/>
      <selection pane="topRight" activeCell="G1" sqref="G1"/>
    </sheetView>
  </sheetViews>
  <sheetFormatPr baseColWidth="10" defaultRowHeight="12" x14ac:dyDescent="0"/>
  <cols>
    <col min="1" max="1" width="4" style="1" customWidth="1"/>
    <col min="2" max="2" width="25.6640625" style="13" customWidth="1"/>
    <col min="3" max="4" width="17.6640625" style="13" customWidth="1"/>
    <col min="5" max="5" width="11.6640625" style="16" customWidth="1"/>
    <col min="6" max="6" width="24.83203125" style="16" customWidth="1"/>
    <col min="7" max="8" width="15.83203125" style="16" customWidth="1"/>
    <col min="9" max="9" width="10" style="13" customWidth="1"/>
    <col min="10" max="10" width="9.83203125" style="1" customWidth="1"/>
    <col min="11" max="11" width="9.83203125" style="13" customWidth="1"/>
    <col min="12" max="12" width="1.83203125" style="14" customWidth="1"/>
    <col min="13" max="17" width="6.5" style="13" customWidth="1"/>
    <col min="18" max="18" width="10.33203125" style="1" customWidth="1"/>
    <col min="19" max="19" width="5.1640625" style="13" customWidth="1"/>
    <col min="20" max="20" width="10.33203125" style="1" customWidth="1"/>
    <col min="21" max="21" width="3.83203125" style="1" customWidth="1"/>
    <col min="22" max="24" width="6.33203125" style="1" customWidth="1"/>
    <col min="25" max="25" width="7.5" style="1" customWidth="1"/>
  </cols>
  <sheetData>
    <row r="1" spans="1:29" s="104" customFormat="1" ht="29" customHeight="1">
      <c r="A1" s="100" t="s">
        <v>0</v>
      </c>
      <c r="B1" s="101" t="s">
        <v>1</v>
      </c>
      <c r="C1" s="101" t="s">
        <v>2</v>
      </c>
      <c r="D1" s="101" t="s">
        <v>62</v>
      </c>
      <c r="E1" s="102" t="s">
        <v>3</v>
      </c>
      <c r="F1" s="102" t="s">
        <v>81</v>
      </c>
      <c r="G1" s="104" t="s">
        <v>89</v>
      </c>
      <c r="H1" s="102" t="s">
        <v>58</v>
      </c>
      <c r="I1" s="101" t="s">
        <v>4</v>
      </c>
      <c r="J1" s="100" t="s">
        <v>5</v>
      </c>
      <c r="K1" s="101" t="s">
        <v>6</v>
      </c>
      <c r="L1" s="10"/>
      <c r="M1" s="9" t="s">
        <v>7</v>
      </c>
      <c r="N1" s="9" t="s">
        <v>8</v>
      </c>
      <c r="O1" s="9" t="s">
        <v>9</v>
      </c>
      <c r="P1" s="9" t="s">
        <v>10</v>
      </c>
      <c r="Q1" s="9" t="s">
        <v>11</v>
      </c>
      <c r="R1" s="3" t="s">
        <v>13</v>
      </c>
      <c r="S1" s="9" t="s">
        <v>14</v>
      </c>
      <c r="T1" s="3" t="s">
        <v>15</v>
      </c>
      <c r="U1" s="8"/>
      <c r="V1" s="17" t="s">
        <v>16</v>
      </c>
      <c r="W1" s="17" t="s">
        <v>17</v>
      </c>
      <c r="X1" s="17" t="s">
        <v>18</v>
      </c>
      <c r="Y1" s="17" t="s">
        <v>19</v>
      </c>
      <c r="Z1" s="2"/>
      <c r="AA1" s="2" t="s">
        <v>20</v>
      </c>
      <c r="AB1" s="2" t="s">
        <v>21</v>
      </c>
      <c r="AC1"/>
    </row>
    <row r="2" spans="1:29" ht="20" customHeight="1">
      <c r="A2" s="4">
        <v>301</v>
      </c>
      <c r="B2" s="82"/>
      <c r="C2" s="34"/>
      <c r="D2" s="34"/>
      <c r="E2" s="90"/>
      <c r="F2" s="90"/>
      <c r="G2" s="90"/>
      <c r="H2" s="39" t="str">
        <f t="shared" ref="H2:H11" si="0">IF(G2&lt;&gt;"",IF(YEAR(G2)+2&lt;YEAR(Date_Passage),"OK",IF(AND(YEAR(G2)+2=YEAR(Date_Passage),MONTH(G2)&lt;=MONTH(Date_Passage)),"OK","PAS LES DELAIS")),"")</f>
        <v/>
      </c>
      <c r="I2" s="11">
        <v>35</v>
      </c>
      <c r="J2" s="40" t="str">
        <f>('3èm DAN'!T2)</f>
        <v>N</v>
      </c>
      <c r="K2" s="11">
        <v>0</v>
      </c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40" t="str">
        <f t="shared" ref="R2:R51" si="1">IF(AND(W2&gt;=AA2),"O",IF(AND(X2&gt;=AA2),"N",IF(AND(W2=AB2,X2=AB2),"O",IF(AND(W2&lt;=AB2,X2&lt;=AB2),"I",IF(AND(W2=X2),"N")))))</f>
        <v>N</v>
      </c>
      <c r="S2" s="99" t="s">
        <v>22</v>
      </c>
      <c r="T2" s="40" t="str">
        <f>IF(S2="","",S2)</f>
        <v>N</v>
      </c>
      <c r="V2" s="40">
        <f t="shared" ref="V2:V51" si="2">COUNTA(M2:Q2)</f>
        <v>5</v>
      </c>
      <c r="W2" s="40">
        <f t="shared" ref="W2:W51" si="3">COUNTIF(M2:Q2,"O")</f>
        <v>0</v>
      </c>
      <c r="X2" s="40">
        <f t="shared" ref="X2:X51" si="4">COUNTIF(M2:Q2,"N")</f>
        <v>5</v>
      </c>
      <c r="Y2" s="40">
        <f t="shared" ref="Y2:Y51" si="5">COUNTIF(M2:Q2,"I")</f>
        <v>0</v>
      </c>
      <c r="AA2">
        <f t="shared" ref="AA2:AA51" si="6">(V2+1)/2</f>
        <v>3</v>
      </c>
      <c r="AB2">
        <f t="shared" ref="AB2:AB51" si="7">(V2-1)/2</f>
        <v>2</v>
      </c>
    </row>
    <row r="3" spans="1:29" ht="20" customHeight="1">
      <c r="A3" s="4">
        <v>302</v>
      </c>
      <c r="B3" s="82"/>
      <c r="C3" s="34"/>
      <c r="D3" s="34"/>
      <c r="E3" s="12"/>
      <c r="F3" s="12"/>
      <c r="G3" s="12"/>
      <c r="H3" s="39" t="str">
        <f t="shared" si="0"/>
        <v/>
      </c>
      <c r="I3" s="11"/>
      <c r="J3" s="40" t="str">
        <f>('3èm DAN'!T3)</f>
        <v>N</v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40" t="str">
        <f t="shared" si="1"/>
        <v>N</v>
      </c>
      <c r="S3" s="99" t="s">
        <v>22</v>
      </c>
      <c r="T3" s="40" t="str">
        <f t="shared" ref="T3:T51" si="8">IF(S3="","",S3)</f>
        <v>N</v>
      </c>
      <c r="V3" s="40">
        <f t="shared" si="2"/>
        <v>5</v>
      </c>
      <c r="W3" s="40">
        <f t="shared" si="3"/>
        <v>0</v>
      </c>
      <c r="X3" s="40">
        <f t="shared" si="4"/>
        <v>5</v>
      </c>
      <c r="Y3" s="40">
        <f t="shared" si="5"/>
        <v>0</v>
      </c>
      <c r="AA3">
        <f t="shared" si="6"/>
        <v>3</v>
      </c>
      <c r="AB3">
        <f t="shared" si="7"/>
        <v>2</v>
      </c>
    </row>
    <row r="4" spans="1:29" ht="20" customHeight="1">
      <c r="A4" s="4">
        <v>303</v>
      </c>
      <c r="B4" s="82"/>
      <c r="C4" s="34"/>
      <c r="D4" s="34"/>
      <c r="E4" s="12"/>
      <c r="F4" s="12"/>
      <c r="G4" s="12"/>
      <c r="H4" s="39" t="str">
        <f t="shared" si="0"/>
        <v/>
      </c>
      <c r="I4" s="11"/>
      <c r="J4" s="40" t="str">
        <f>('3èm DAN'!T4)</f>
        <v>N</v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40" t="str">
        <f t="shared" si="1"/>
        <v>N</v>
      </c>
      <c r="S4" s="11" t="s">
        <v>22</v>
      </c>
      <c r="T4" s="40" t="str">
        <f t="shared" si="8"/>
        <v>N</v>
      </c>
      <c r="V4" s="40">
        <f t="shared" si="2"/>
        <v>5</v>
      </c>
      <c r="W4" s="40">
        <f t="shared" si="3"/>
        <v>0</v>
      </c>
      <c r="X4" s="40">
        <f t="shared" si="4"/>
        <v>5</v>
      </c>
      <c r="Y4" s="40">
        <f t="shared" si="5"/>
        <v>0</v>
      </c>
      <c r="AA4">
        <f t="shared" si="6"/>
        <v>3</v>
      </c>
      <c r="AB4">
        <f t="shared" si="7"/>
        <v>2</v>
      </c>
    </row>
    <row r="5" spans="1:29" ht="20" customHeight="1">
      <c r="A5" s="4">
        <v>304</v>
      </c>
      <c r="B5" s="82"/>
      <c r="C5" s="34"/>
      <c r="D5" s="34"/>
      <c r="E5" s="12"/>
      <c r="F5" s="12"/>
      <c r="G5" s="12"/>
      <c r="H5" s="39" t="str">
        <f t="shared" si="0"/>
        <v/>
      </c>
      <c r="I5" s="11"/>
      <c r="J5" s="40" t="str">
        <f>('3èm DAN'!T5)</f>
        <v>N</v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40" t="str">
        <f t="shared" si="1"/>
        <v>N</v>
      </c>
      <c r="S5" s="99" t="s">
        <v>22</v>
      </c>
      <c r="T5" s="40" t="str">
        <f t="shared" si="8"/>
        <v>N</v>
      </c>
      <c r="V5" s="40">
        <f t="shared" si="2"/>
        <v>5</v>
      </c>
      <c r="W5" s="40">
        <f t="shared" si="3"/>
        <v>0</v>
      </c>
      <c r="X5" s="40">
        <f t="shared" si="4"/>
        <v>5</v>
      </c>
      <c r="Y5" s="40">
        <f t="shared" si="5"/>
        <v>0</v>
      </c>
      <c r="AA5">
        <f t="shared" si="6"/>
        <v>3</v>
      </c>
      <c r="AB5">
        <f t="shared" si="7"/>
        <v>2</v>
      </c>
    </row>
    <row r="6" spans="1:29" ht="20" customHeight="1">
      <c r="A6" s="4">
        <v>305</v>
      </c>
      <c r="B6" s="82"/>
      <c r="C6" s="34"/>
      <c r="D6" s="34"/>
      <c r="E6" s="12"/>
      <c r="F6" s="12"/>
      <c r="G6" s="12"/>
      <c r="H6" s="39" t="str">
        <f t="shared" si="0"/>
        <v/>
      </c>
      <c r="I6" s="34"/>
      <c r="J6" s="40" t="str">
        <f>('3èm DAN'!T6)</f>
        <v>N</v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40" t="str">
        <f t="shared" si="1"/>
        <v>N</v>
      </c>
      <c r="S6" s="99" t="s">
        <v>22</v>
      </c>
      <c r="T6" s="40" t="str">
        <f t="shared" si="8"/>
        <v>N</v>
      </c>
      <c r="V6" s="40">
        <f t="shared" si="2"/>
        <v>5</v>
      </c>
      <c r="W6" s="40">
        <f t="shared" si="3"/>
        <v>0</v>
      </c>
      <c r="X6" s="40">
        <f t="shared" si="4"/>
        <v>5</v>
      </c>
      <c r="Y6" s="40">
        <f t="shared" si="5"/>
        <v>0</v>
      </c>
      <c r="AA6">
        <f t="shared" si="6"/>
        <v>3</v>
      </c>
      <c r="AB6">
        <f t="shared" si="7"/>
        <v>2</v>
      </c>
    </row>
    <row r="7" spans="1:29" ht="20" customHeight="1">
      <c r="A7" s="4">
        <v>306</v>
      </c>
      <c r="B7" s="82"/>
      <c r="C7" s="34"/>
      <c r="D7" s="34"/>
      <c r="E7" s="83"/>
      <c r="F7" s="83"/>
      <c r="G7" s="83"/>
      <c r="H7" s="39" t="str">
        <f t="shared" si="0"/>
        <v/>
      </c>
      <c r="I7" s="11"/>
      <c r="J7" s="40" t="str">
        <f>('3èm DAN'!T7)</f>
        <v>N</v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40" t="str">
        <f t="shared" si="1"/>
        <v>N</v>
      </c>
      <c r="S7" s="99" t="s">
        <v>22</v>
      </c>
      <c r="T7" s="40" t="str">
        <f t="shared" si="8"/>
        <v>N</v>
      </c>
      <c r="V7" s="40">
        <f t="shared" si="2"/>
        <v>5</v>
      </c>
      <c r="W7" s="40">
        <f t="shared" si="3"/>
        <v>0</v>
      </c>
      <c r="X7" s="40">
        <f t="shared" si="4"/>
        <v>5</v>
      </c>
      <c r="Y7" s="40">
        <f t="shared" si="5"/>
        <v>0</v>
      </c>
      <c r="AA7">
        <f t="shared" si="6"/>
        <v>3</v>
      </c>
      <c r="AB7">
        <f t="shared" si="7"/>
        <v>2</v>
      </c>
    </row>
    <row r="8" spans="1:29" ht="20" customHeight="1">
      <c r="A8" s="4">
        <v>307</v>
      </c>
      <c r="B8" s="82"/>
      <c r="C8" s="34"/>
      <c r="D8" s="34"/>
      <c r="E8" s="12"/>
      <c r="F8" s="12"/>
      <c r="G8" s="12"/>
      <c r="H8" s="39" t="str">
        <f t="shared" si="0"/>
        <v/>
      </c>
      <c r="I8" s="11"/>
      <c r="J8" s="40" t="str">
        <f>('3èm DAN'!T8)</f>
        <v>N</v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40" t="str">
        <f t="shared" si="1"/>
        <v>N</v>
      </c>
      <c r="S8" s="99" t="s">
        <v>22</v>
      </c>
      <c r="T8" s="40" t="str">
        <f t="shared" si="8"/>
        <v>N</v>
      </c>
      <c r="V8" s="40">
        <f t="shared" si="2"/>
        <v>5</v>
      </c>
      <c r="W8" s="40">
        <f t="shared" si="3"/>
        <v>0</v>
      </c>
      <c r="X8" s="40">
        <f t="shared" si="4"/>
        <v>5</v>
      </c>
      <c r="Y8" s="40">
        <f t="shared" si="5"/>
        <v>0</v>
      </c>
      <c r="AA8">
        <f t="shared" si="6"/>
        <v>3</v>
      </c>
      <c r="AB8">
        <f t="shared" si="7"/>
        <v>2</v>
      </c>
    </row>
    <row r="9" spans="1:29" ht="20" customHeight="1">
      <c r="A9" s="4">
        <v>308</v>
      </c>
      <c r="B9" s="82"/>
      <c r="C9" s="34"/>
      <c r="D9" s="34"/>
      <c r="E9" s="90"/>
      <c r="F9" s="90"/>
      <c r="G9" s="90"/>
      <c r="H9" s="39" t="str">
        <f t="shared" si="0"/>
        <v/>
      </c>
      <c r="I9" s="11"/>
      <c r="J9" s="40" t="str">
        <f>('3èm DAN'!T9)</f>
        <v>N</v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40" t="str">
        <f t="shared" si="1"/>
        <v>N</v>
      </c>
      <c r="S9" s="99" t="s">
        <v>22</v>
      </c>
      <c r="T9" s="40" t="str">
        <f t="shared" si="8"/>
        <v>N</v>
      </c>
      <c r="V9" s="40">
        <f t="shared" si="2"/>
        <v>5</v>
      </c>
      <c r="W9" s="40">
        <f t="shared" si="3"/>
        <v>0</v>
      </c>
      <c r="X9" s="40">
        <f t="shared" si="4"/>
        <v>5</v>
      </c>
      <c r="Y9" s="40">
        <f t="shared" si="5"/>
        <v>0</v>
      </c>
      <c r="AA9">
        <f t="shared" si="6"/>
        <v>3</v>
      </c>
      <c r="AB9">
        <f t="shared" si="7"/>
        <v>2</v>
      </c>
    </row>
    <row r="10" spans="1:29" ht="20" customHeight="1">
      <c r="A10" s="4">
        <v>309</v>
      </c>
      <c r="B10" s="82"/>
      <c r="C10" s="34"/>
      <c r="D10" s="34"/>
      <c r="E10" s="12"/>
      <c r="F10" s="12"/>
      <c r="G10" s="12"/>
      <c r="H10" s="39" t="str">
        <f t="shared" si="0"/>
        <v/>
      </c>
      <c r="I10" s="11"/>
      <c r="J10" s="40" t="str">
        <f>('3èm DAN'!T10)</f>
        <v>N</v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40" t="str">
        <f t="shared" si="1"/>
        <v>N</v>
      </c>
      <c r="S10" s="99" t="s">
        <v>22</v>
      </c>
      <c r="T10" s="40" t="str">
        <f t="shared" si="8"/>
        <v>N</v>
      </c>
      <c r="V10" s="40">
        <f t="shared" si="2"/>
        <v>5</v>
      </c>
      <c r="W10" s="40">
        <f t="shared" si="3"/>
        <v>0</v>
      </c>
      <c r="X10" s="40">
        <f t="shared" si="4"/>
        <v>5</v>
      </c>
      <c r="Y10" s="40">
        <f t="shared" si="5"/>
        <v>0</v>
      </c>
      <c r="AA10">
        <f t="shared" si="6"/>
        <v>3</v>
      </c>
      <c r="AB10">
        <f t="shared" si="7"/>
        <v>2</v>
      </c>
    </row>
    <row r="11" spans="1:29" ht="20" customHeight="1">
      <c r="A11" s="4">
        <v>310</v>
      </c>
      <c r="B11" s="82"/>
      <c r="C11" s="34"/>
      <c r="D11" s="34"/>
      <c r="E11" s="83"/>
      <c r="F11" s="83"/>
      <c r="G11" s="83"/>
      <c r="H11" s="39" t="str">
        <f t="shared" si="0"/>
        <v/>
      </c>
      <c r="I11" s="11"/>
      <c r="J11" s="40" t="str">
        <f>('3èm DAN'!T11)</f>
        <v>N</v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40" t="str">
        <f t="shared" si="1"/>
        <v>N</v>
      </c>
      <c r="S11" s="99" t="s">
        <v>22</v>
      </c>
      <c r="T11" s="40" t="str">
        <f t="shared" si="8"/>
        <v>N</v>
      </c>
      <c r="V11" s="40">
        <f t="shared" si="2"/>
        <v>5</v>
      </c>
      <c r="W11" s="40">
        <f t="shared" si="3"/>
        <v>0</v>
      </c>
      <c r="X11" s="40">
        <f t="shared" si="4"/>
        <v>5</v>
      </c>
      <c r="Y11" s="40">
        <f t="shared" si="5"/>
        <v>0</v>
      </c>
      <c r="AA11">
        <f t="shared" si="6"/>
        <v>3</v>
      </c>
      <c r="AB11">
        <f t="shared" si="7"/>
        <v>2</v>
      </c>
    </row>
    <row r="12" spans="1:29" ht="20" customHeight="1">
      <c r="A12" s="4">
        <v>311</v>
      </c>
      <c r="B12" s="82"/>
      <c r="C12" s="34"/>
      <c r="D12" s="34"/>
      <c r="E12" s="83"/>
      <c r="F12" s="83"/>
      <c r="G12" s="83"/>
      <c r="H12" s="39" t="str">
        <f t="shared" ref="H12" si="9">IF(G12&lt;&gt;"",IF(YEAR(G12)+2&lt;YEAR(Date_Passage),"OK",IF(AND(YEAR(G12)+2=YEAR(Date_Passage),MONTH(G12)&lt;=MONTH(Date_Passage)),"OK","PAS LES DELAIS")),"")</f>
        <v/>
      </c>
      <c r="I12" s="11"/>
      <c r="J12" s="40" t="str">
        <f>('3èm DAN'!T12)</f>
        <v>N</v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40" t="str">
        <f t="shared" si="1"/>
        <v>N</v>
      </c>
      <c r="S12" s="99" t="s">
        <v>22</v>
      </c>
      <c r="T12" s="40" t="str">
        <f t="shared" si="8"/>
        <v>N</v>
      </c>
      <c r="V12" s="40">
        <f t="shared" si="2"/>
        <v>5</v>
      </c>
      <c r="W12" s="40">
        <f t="shared" si="3"/>
        <v>0</v>
      </c>
      <c r="X12" s="40">
        <f t="shared" si="4"/>
        <v>5</v>
      </c>
      <c r="Y12" s="40">
        <f t="shared" si="5"/>
        <v>0</v>
      </c>
      <c r="AA12">
        <f t="shared" si="6"/>
        <v>3</v>
      </c>
      <c r="AB12">
        <f t="shared" si="7"/>
        <v>2</v>
      </c>
    </row>
    <row r="13" spans="1:29" ht="20" customHeight="1">
      <c r="A13" s="4">
        <v>312</v>
      </c>
      <c r="B13" s="82"/>
      <c r="C13" s="11"/>
      <c r="D13" s="11"/>
      <c r="E13" s="12"/>
      <c r="F13" s="12"/>
      <c r="G13" s="12"/>
      <c r="H13" s="39" t="str">
        <f t="shared" ref="H13:H16" si="10">IF(G13&lt;&gt;"",IF(YEAR(G13)+2&lt;YEAR(Date_Passage),"OK",IF(AND(YEAR(G13)+2=YEAR(Date_Passage),MONTH(G13)&lt;=MONTH(Date_Passage)),"OK","PAS LES DELAIS")),"")</f>
        <v/>
      </c>
      <c r="I13" s="11"/>
      <c r="J13" s="40" t="str">
        <f>('3èm DAN'!T13)</f>
        <v>N</v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40" t="str">
        <f t="shared" si="1"/>
        <v>N</v>
      </c>
      <c r="S13" s="99" t="s">
        <v>22</v>
      </c>
      <c r="T13" s="40" t="str">
        <f t="shared" si="8"/>
        <v>N</v>
      </c>
      <c r="V13" s="40">
        <f t="shared" si="2"/>
        <v>5</v>
      </c>
      <c r="W13" s="40">
        <f t="shared" si="3"/>
        <v>0</v>
      </c>
      <c r="X13" s="40">
        <f t="shared" si="4"/>
        <v>5</v>
      </c>
      <c r="Y13" s="40">
        <f t="shared" si="5"/>
        <v>0</v>
      </c>
      <c r="AA13">
        <f t="shared" si="6"/>
        <v>3</v>
      </c>
      <c r="AB13">
        <f t="shared" si="7"/>
        <v>2</v>
      </c>
    </row>
    <row r="14" spans="1:29" ht="20" customHeight="1">
      <c r="A14" s="4">
        <v>313</v>
      </c>
      <c r="B14" s="82"/>
      <c r="C14" s="34"/>
      <c r="D14" s="34"/>
      <c r="E14" s="12"/>
      <c r="F14" s="12"/>
      <c r="G14" s="12"/>
      <c r="H14" s="39" t="str">
        <f t="shared" si="10"/>
        <v/>
      </c>
      <c r="I14" s="11"/>
      <c r="J14" s="40" t="str">
        <f>('3èm DAN'!T14)</f>
        <v>N</v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40" t="str">
        <f t="shared" si="1"/>
        <v>N</v>
      </c>
      <c r="S14" s="99" t="s">
        <v>22</v>
      </c>
      <c r="T14" s="40" t="str">
        <f t="shared" si="8"/>
        <v>N</v>
      </c>
      <c r="V14" s="40">
        <f t="shared" si="2"/>
        <v>5</v>
      </c>
      <c r="W14" s="40">
        <f t="shared" si="3"/>
        <v>0</v>
      </c>
      <c r="X14" s="40">
        <f t="shared" si="4"/>
        <v>5</v>
      </c>
      <c r="Y14" s="40">
        <f t="shared" si="5"/>
        <v>0</v>
      </c>
      <c r="AA14">
        <f t="shared" si="6"/>
        <v>3</v>
      </c>
      <c r="AB14">
        <f t="shared" si="7"/>
        <v>2</v>
      </c>
    </row>
    <row r="15" spans="1:29" ht="20" customHeight="1">
      <c r="A15" s="4">
        <v>314</v>
      </c>
      <c r="B15" s="82"/>
      <c r="C15" s="34"/>
      <c r="D15" s="34"/>
      <c r="E15" s="12"/>
      <c r="F15" s="12"/>
      <c r="G15" s="12"/>
      <c r="H15" s="39" t="str">
        <f t="shared" si="10"/>
        <v/>
      </c>
      <c r="I15" s="11"/>
      <c r="J15" s="40" t="str">
        <f>('3èm DAN'!T15)</f>
        <v>N</v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40" t="str">
        <f t="shared" si="1"/>
        <v>N</v>
      </c>
      <c r="S15" s="99" t="s">
        <v>22</v>
      </c>
      <c r="T15" s="40" t="str">
        <f t="shared" si="8"/>
        <v>N</v>
      </c>
      <c r="V15" s="40">
        <f t="shared" si="2"/>
        <v>5</v>
      </c>
      <c r="W15" s="40">
        <f t="shared" si="3"/>
        <v>0</v>
      </c>
      <c r="X15" s="40">
        <f t="shared" si="4"/>
        <v>5</v>
      </c>
      <c r="Y15" s="40">
        <f t="shared" si="5"/>
        <v>0</v>
      </c>
      <c r="AA15">
        <f t="shared" si="6"/>
        <v>3</v>
      </c>
      <c r="AB15">
        <f t="shared" si="7"/>
        <v>2</v>
      </c>
    </row>
    <row r="16" spans="1:29" ht="20" customHeight="1">
      <c r="A16" s="4">
        <v>315</v>
      </c>
      <c r="B16" s="82"/>
      <c r="C16" s="34"/>
      <c r="D16" s="34"/>
      <c r="E16" s="83"/>
      <c r="F16" s="83"/>
      <c r="G16" s="83"/>
      <c r="H16" s="39" t="str">
        <f t="shared" si="10"/>
        <v/>
      </c>
      <c r="I16" s="11"/>
      <c r="J16" s="40" t="str">
        <f>('3èm DAN'!T16)</f>
        <v>N</v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40" t="str">
        <f t="shared" si="1"/>
        <v>N</v>
      </c>
      <c r="S16" s="99" t="s">
        <v>22</v>
      </c>
      <c r="T16" s="40" t="str">
        <f t="shared" si="8"/>
        <v>N</v>
      </c>
      <c r="V16" s="40">
        <f t="shared" si="2"/>
        <v>5</v>
      </c>
      <c r="W16" s="40">
        <f t="shared" si="3"/>
        <v>0</v>
      </c>
      <c r="X16" s="40">
        <f t="shared" si="4"/>
        <v>5</v>
      </c>
      <c r="Y16" s="40">
        <f t="shared" si="5"/>
        <v>0</v>
      </c>
      <c r="AA16">
        <f t="shared" si="6"/>
        <v>3</v>
      </c>
      <c r="AB16">
        <f t="shared" si="7"/>
        <v>2</v>
      </c>
    </row>
    <row r="17" spans="1:28" ht="20" customHeight="1">
      <c r="A17" s="4">
        <v>316</v>
      </c>
      <c r="B17" s="82"/>
      <c r="C17" s="11"/>
      <c r="D17" s="11"/>
      <c r="E17" s="12"/>
      <c r="F17" s="12"/>
      <c r="G17" s="12"/>
      <c r="H17" s="39" t="str">
        <f t="shared" ref="H17:H33" si="11">IF(G17&lt;&gt;"",IF(YEAR(G17)+2&lt;YEAR(Date_Passage),"OK",IF(AND(YEAR(G17)+2=YEAR(Date_Passage),MONTH(G17)&lt;=MONTH(Date_Passage)),"OK","PAS LES DELAIS")),"")</f>
        <v/>
      </c>
      <c r="I17" s="11"/>
      <c r="J17" s="40" t="str">
        <f>('3èm DAN'!T17)</f>
        <v>N</v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40" t="str">
        <f t="shared" si="1"/>
        <v>N</v>
      </c>
      <c r="S17" s="99" t="s">
        <v>22</v>
      </c>
      <c r="T17" s="40" t="str">
        <f t="shared" si="8"/>
        <v>N</v>
      </c>
      <c r="V17" s="40">
        <f t="shared" si="2"/>
        <v>5</v>
      </c>
      <c r="W17" s="40">
        <f t="shared" si="3"/>
        <v>0</v>
      </c>
      <c r="X17" s="40">
        <f t="shared" si="4"/>
        <v>5</v>
      </c>
      <c r="Y17" s="40">
        <f t="shared" si="5"/>
        <v>0</v>
      </c>
      <c r="AA17">
        <f t="shared" si="6"/>
        <v>3</v>
      </c>
      <c r="AB17">
        <f t="shared" si="7"/>
        <v>2</v>
      </c>
    </row>
    <row r="18" spans="1:28" ht="20" customHeight="1">
      <c r="A18" s="4">
        <v>317</v>
      </c>
      <c r="B18" s="70"/>
      <c r="C18" s="11"/>
      <c r="D18" s="11"/>
      <c r="E18" s="12"/>
      <c r="F18" s="12"/>
      <c r="G18" s="12"/>
      <c r="H18" s="39" t="str">
        <f t="shared" si="11"/>
        <v/>
      </c>
      <c r="I18" s="11"/>
      <c r="J18" s="40" t="str">
        <f>('3èm DAN'!T18)</f>
        <v>N</v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40" t="str">
        <f t="shared" si="1"/>
        <v>N</v>
      </c>
      <c r="S18" s="99" t="s">
        <v>22</v>
      </c>
      <c r="T18" s="40" t="str">
        <f t="shared" si="8"/>
        <v>N</v>
      </c>
      <c r="V18" s="40">
        <f t="shared" si="2"/>
        <v>5</v>
      </c>
      <c r="W18" s="40">
        <f t="shared" si="3"/>
        <v>0</v>
      </c>
      <c r="X18" s="40">
        <f t="shared" si="4"/>
        <v>5</v>
      </c>
      <c r="Y18" s="40">
        <f t="shared" si="5"/>
        <v>0</v>
      </c>
      <c r="AA18">
        <f t="shared" si="6"/>
        <v>3</v>
      </c>
      <c r="AB18">
        <f t="shared" si="7"/>
        <v>2</v>
      </c>
    </row>
    <row r="19" spans="1:28" ht="20" customHeight="1">
      <c r="A19" s="4">
        <v>318</v>
      </c>
      <c r="B19" s="70"/>
      <c r="C19" s="11"/>
      <c r="D19" s="11"/>
      <c r="E19" s="12"/>
      <c r="F19" s="12"/>
      <c r="G19" s="12"/>
      <c r="H19" s="39" t="str">
        <f t="shared" si="11"/>
        <v/>
      </c>
      <c r="I19" s="11"/>
      <c r="J19" s="40" t="str">
        <f>('3èm DAN'!T19)</f>
        <v>N</v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40" t="str">
        <f t="shared" si="1"/>
        <v>N</v>
      </c>
      <c r="S19" s="99" t="s">
        <v>22</v>
      </c>
      <c r="T19" s="40" t="str">
        <f t="shared" si="8"/>
        <v>N</v>
      </c>
      <c r="V19" s="40">
        <f t="shared" si="2"/>
        <v>5</v>
      </c>
      <c r="W19" s="40">
        <f t="shared" si="3"/>
        <v>0</v>
      </c>
      <c r="X19" s="40">
        <f t="shared" si="4"/>
        <v>5</v>
      </c>
      <c r="Y19" s="40">
        <f t="shared" si="5"/>
        <v>0</v>
      </c>
      <c r="AA19">
        <f t="shared" si="6"/>
        <v>3</v>
      </c>
      <c r="AB19">
        <f t="shared" si="7"/>
        <v>2</v>
      </c>
    </row>
    <row r="20" spans="1:28" ht="20" customHeight="1">
      <c r="A20" s="4">
        <v>319</v>
      </c>
      <c r="B20" s="70"/>
      <c r="C20" s="11"/>
      <c r="D20" s="11"/>
      <c r="E20" s="12"/>
      <c r="F20" s="12"/>
      <c r="G20" s="12"/>
      <c r="H20" s="39" t="str">
        <f t="shared" si="11"/>
        <v/>
      </c>
      <c r="I20" s="11"/>
      <c r="J20" s="40" t="str">
        <f>('3èm DAN'!T20)</f>
        <v>N</v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40" t="str">
        <f t="shared" si="1"/>
        <v>N</v>
      </c>
      <c r="S20" s="99" t="s">
        <v>22</v>
      </c>
      <c r="T20" s="40" t="str">
        <f t="shared" si="8"/>
        <v>N</v>
      </c>
      <c r="V20" s="40">
        <f t="shared" si="2"/>
        <v>5</v>
      </c>
      <c r="W20" s="40">
        <f t="shared" si="3"/>
        <v>0</v>
      </c>
      <c r="X20" s="40">
        <f t="shared" si="4"/>
        <v>5</v>
      </c>
      <c r="Y20" s="40">
        <f t="shared" si="5"/>
        <v>0</v>
      </c>
      <c r="AA20">
        <f t="shared" si="6"/>
        <v>3</v>
      </c>
      <c r="AB20">
        <f t="shared" si="7"/>
        <v>2</v>
      </c>
    </row>
    <row r="21" spans="1:28" ht="20" customHeight="1">
      <c r="A21" s="4">
        <v>320</v>
      </c>
      <c r="B21" s="70"/>
      <c r="C21" s="11"/>
      <c r="D21" s="11"/>
      <c r="E21" s="12"/>
      <c r="F21" s="12"/>
      <c r="G21" s="12"/>
      <c r="H21" s="39" t="str">
        <f t="shared" si="11"/>
        <v/>
      </c>
      <c r="I21" s="11"/>
      <c r="J21" s="40" t="str">
        <f>('3èm DAN'!T21)</f>
        <v>N</v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40" t="str">
        <f t="shared" si="1"/>
        <v>N</v>
      </c>
      <c r="S21" s="99" t="s">
        <v>22</v>
      </c>
      <c r="T21" s="40" t="str">
        <f t="shared" si="8"/>
        <v>N</v>
      </c>
      <c r="V21" s="40">
        <f t="shared" si="2"/>
        <v>5</v>
      </c>
      <c r="W21" s="40">
        <f t="shared" si="3"/>
        <v>0</v>
      </c>
      <c r="X21" s="40">
        <f t="shared" si="4"/>
        <v>5</v>
      </c>
      <c r="Y21" s="40">
        <f t="shared" si="5"/>
        <v>0</v>
      </c>
      <c r="AA21">
        <f t="shared" si="6"/>
        <v>3</v>
      </c>
      <c r="AB21">
        <f t="shared" si="7"/>
        <v>2</v>
      </c>
    </row>
    <row r="22" spans="1:28" ht="20" customHeight="1">
      <c r="A22" s="4">
        <v>321</v>
      </c>
      <c r="B22" s="70"/>
      <c r="C22" s="11"/>
      <c r="D22" s="11"/>
      <c r="E22" s="12"/>
      <c r="F22" s="12"/>
      <c r="G22" s="12"/>
      <c r="H22" s="39" t="str">
        <f t="shared" si="11"/>
        <v/>
      </c>
      <c r="I22" s="11"/>
      <c r="J22" s="40" t="str">
        <f>('3èm DAN'!T22)</f>
        <v>N</v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40" t="str">
        <f t="shared" si="1"/>
        <v>N</v>
      </c>
      <c r="S22" s="99" t="s">
        <v>22</v>
      </c>
      <c r="T22" s="40" t="str">
        <f t="shared" si="8"/>
        <v>N</v>
      </c>
      <c r="V22" s="40">
        <f t="shared" si="2"/>
        <v>5</v>
      </c>
      <c r="W22" s="40">
        <f t="shared" si="3"/>
        <v>0</v>
      </c>
      <c r="X22" s="40">
        <f t="shared" si="4"/>
        <v>5</v>
      </c>
      <c r="Y22" s="40">
        <f t="shared" si="5"/>
        <v>0</v>
      </c>
      <c r="AA22">
        <f t="shared" si="6"/>
        <v>3</v>
      </c>
      <c r="AB22">
        <f t="shared" si="7"/>
        <v>2</v>
      </c>
    </row>
    <row r="23" spans="1:28" ht="20" customHeight="1">
      <c r="A23" s="4">
        <v>322</v>
      </c>
      <c r="B23" s="70"/>
      <c r="C23" s="11"/>
      <c r="D23" s="11"/>
      <c r="E23" s="12"/>
      <c r="F23" s="12"/>
      <c r="G23" s="12"/>
      <c r="H23" s="39" t="str">
        <f t="shared" si="11"/>
        <v/>
      </c>
      <c r="I23" s="11"/>
      <c r="J23" s="40" t="str">
        <f>('3èm DAN'!T23)</f>
        <v>N</v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40" t="str">
        <f t="shared" si="1"/>
        <v>N</v>
      </c>
      <c r="S23" s="99" t="s">
        <v>22</v>
      </c>
      <c r="T23" s="40" t="str">
        <f t="shared" si="8"/>
        <v>N</v>
      </c>
      <c r="V23" s="40">
        <f t="shared" si="2"/>
        <v>5</v>
      </c>
      <c r="W23" s="40">
        <f t="shared" si="3"/>
        <v>0</v>
      </c>
      <c r="X23" s="40">
        <f t="shared" si="4"/>
        <v>5</v>
      </c>
      <c r="Y23" s="40">
        <f t="shared" si="5"/>
        <v>0</v>
      </c>
      <c r="AA23">
        <f t="shared" si="6"/>
        <v>3</v>
      </c>
      <c r="AB23">
        <f t="shared" si="7"/>
        <v>2</v>
      </c>
    </row>
    <row r="24" spans="1:28" ht="20" customHeight="1">
      <c r="A24" s="4">
        <v>323</v>
      </c>
      <c r="B24" s="70"/>
      <c r="C24" s="11"/>
      <c r="D24" s="11"/>
      <c r="E24" s="12"/>
      <c r="F24" s="12"/>
      <c r="G24" s="12"/>
      <c r="H24" s="39" t="str">
        <f t="shared" si="11"/>
        <v/>
      </c>
      <c r="I24" s="11"/>
      <c r="J24" s="40" t="str">
        <f>('3èm DAN'!T24)</f>
        <v>N</v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40" t="str">
        <f t="shared" si="1"/>
        <v>N</v>
      </c>
      <c r="S24" s="99" t="s">
        <v>22</v>
      </c>
      <c r="T24" s="40" t="str">
        <f t="shared" si="8"/>
        <v>N</v>
      </c>
      <c r="V24" s="40">
        <f t="shared" si="2"/>
        <v>5</v>
      </c>
      <c r="W24" s="40">
        <f t="shared" si="3"/>
        <v>0</v>
      </c>
      <c r="X24" s="40">
        <f t="shared" si="4"/>
        <v>5</v>
      </c>
      <c r="Y24" s="40">
        <f t="shared" si="5"/>
        <v>0</v>
      </c>
      <c r="AA24">
        <f t="shared" si="6"/>
        <v>3</v>
      </c>
      <c r="AB24">
        <f t="shared" si="7"/>
        <v>2</v>
      </c>
    </row>
    <row r="25" spans="1:28" ht="20" customHeight="1">
      <c r="A25" s="4">
        <v>324</v>
      </c>
      <c r="B25" s="70"/>
      <c r="C25" s="11"/>
      <c r="D25" s="11"/>
      <c r="E25" s="12"/>
      <c r="F25" s="12"/>
      <c r="G25" s="12"/>
      <c r="H25" s="39" t="str">
        <f t="shared" si="11"/>
        <v/>
      </c>
      <c r="I25" s="11"/>
      <c r="J25" s="40" t="str">
        <f>('3èm DAN'!T25)</f>
        <v>N</v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40" t="str">
        <f t="shared" si="1"/>
        <v>N</v>
      </c>
      <c r="S25" s="99" t="s">
        <v>22</v>
      </c>
      <c r="T25" s="40" t="str">
        <f t="shared" si="8"/>
        <v>N</v>
      </c>
      <c r="V25" s="40">
        <f t="shared" si="2"/>
        <v>5</v>
      </c>
      <c r="W25" s="40">
        <f t="shared" si="3"/>
        <v>0</v>
      </c>
      <c r="X25" s="40">
        <f t="shared" si="4"/>
        <v>5</v>
      </c>
      <c r="Y25" s="40">
        <f t="shared" si="5"/>
        <v>0</v>
      </c>
      <c r="AA25">
        <f t="shared" si="6"/>
        <v>3</v>
      </c>
      <c r="AB25">
        <f t="shared" si="7"/>
        <v>2</v>
      </c>
    </row>
    <row r="26" spans="1:28" ht="20" customHeight="1">
      <c r="A26" s="4">
        <v>325</v>
      </c>
      <c r="B26" s="70"/>
      <c r="C26" s="11"/>
      <c r="D26" s="11"/>
      <c r="E26" s="12"/>
      <c r="F26" s="12"/>
      <c r="G26" s="12"/>
      <c r="H26" s="39" t="str">
        <f t="shared" si="11"/>
        <v/>
      </c>
      <c r="I26" s="11"/>
      <c r="J26" s="40" t="str">
        <f>('3èm DAN'!T26)</f>
        <v>N</v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40" t="str">
        <f t="shared" si="1"/>
        <v>N</v>
      </c>
      <c r="S26" s="99" t="s">
        <v>22</v>
      </c>
      <c r="T26" s="40" t="str">
        <f t="shared" si="8"/>
        <v>N</v>
      </c>
      <c r="V26" s="40">
        <f t="shared" si="2"/>
        <v>5</v>
      </c>
      <c r="W26" s="40">
        <f t="shared" si="3"/>
        <v>0</v>
      </c>
      <c r="X26" s="40">
        <f t="shared" si="4"/>
        <v>5</v>
      </c>
      <c r="Y26" s="40">
        <f t="shared" si="5"/>
        <v>0</v>
      </c>
      <c r="AA26">
        <f t="shared" si="6"/>
        <v>3</v>
      </c>
      <c r="AB26">
        <f t="shared" si="7"/>
        <v>2</v>
      </c>
    </row>
    <row r="27" spans="1:28" ht="20" customHeight="1">
      <c r="A27" s="4">
        <v>326</v>
      </c>
      <c r="B27" s="70"/>
      <c r="C27" s="11"/>
      <c r="D27" s="11"/>
      <c r="E27" s="12"/>
      <c r="F27" s="12"/>
      <c r="G27" s="12"/>
      <c r="H27" s="39" t="str">
        <f t="shared" si="11"/>
        <v/>
      </c>
      <c r="I27" s="11"/>
      <c r="J27" s="40" t="str">
        <f>('3èm DAN'!T27)</f>
        <v>N</v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40" t="str">
        <f t="shared" si="1"/>
        <v>N</v>
      </c>
      <c r="S27" s="99" t="s">
        <v>22</v>
      </c>
      <c r="T27" s="40" t="str">
        <f t="shared" si="8"/>
        <v>N</v>
      </c>
      <c r="V27" s="40">
        <f t="shared" si="2"/>
        <v>5</v>
      </c>
      <c r="W27" s="40">
        <f t="shared" si="3"/>
        <v>0</v>
      </c>
      <c r="X27" s="40">
        <f t="shared" si="4"/>
        <v>5</v>
      </c>
      <c r="Y27" s="40">
        <f t="shared" si="5"/>
        <v>0</v>
      </c>
      <c r="AA27">
        <f t="shared" si="6"/>
        <v>3</v>
      </c>
      <c r="AB27">
        <f t="shared" si="7"/>
        <v>2</v>
      </c>
    </row>
    <row r="28" spans="1:28" ht="20" customHeight="1">
      <c r="A28" s="4">
        <v>327</v>
      </c>
      <c r="B28" s="70"/>
      <c r="C28" s="11"/>
      <c r="D28" s="11"/>
      <c r="E28" s="12"/>
      <c r="F28" s="12"/>
      <c r="G28" s="12"/>
      <c r="H28" s="39" t="str">
        <f t="shared" si="11"/>
        <v/>
      </c>
      <c r="I28" s="11"/>
      <c r="J28" s="40" t="str">
        <f>('3èm DAN'!T28)</f>
        <v>N</v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40" t="str">
        <f t="shared" si="1"/>
        <v>N</v>
      </c>
      <c r="S28" s="99" t="s">
        <v>22</v>
      </c>
      <c r="T28" s="40" t="str">
        <f t="shared" si="8"/>
        <v>N</v>
      </c>
      <c r="V28" s="40">
        <f t="shared" si="2"/>
        <v>5</v>
      </c>
      <c r="W28" s="40">
        <f t="shared" si="3"/>
        <v>0</v>
      </c>
      <c r="X28" s="40">
        <f t="shared" si="4"/>
        <v>5</v>
      </c>
      <c r="Y28" s="40">
        <f t="shared" si="5"/>
        <v>0</v>
      </c>
      <c r="AA28">
        <f t="shared" si="6"/>
        <v>3</v>
      </c>
      <c r="AB28">
        <f t="shared" si="7"/>
        <v>2</v>
      </c>
    </row>
    <row r="29" spans="1:28" ht="20" customHeight="1">
      <c r="A29" s="4">
        <v>328</v>
      </c>
      <c r="B29" s="70"/>
      <c r="C29" s="11"/>
      <c r="D29" s="11"/>
      <c r="E29" s="12"/>
      <c r="F29" s="12"/>
      <c r="G29" s="12"/>
      <c r="H29" s="39" t="str">
        <f t="shared" si="11"/>
        <v/>
      </c>
      <c r="I29" s="11"/>
      <c r="J29" s="40" t="str">
        <f>('3èm DAN'!T29)</f>
        <v>N</v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40" t="str">
        <f t="shared" si="1"/>
        <v>N</v>
      </c>
      <c r="S29" s="99" t="s">
        <v>22</v>
      </c>
      <c r="T29" s="40" t="str">
        <f t="shared" si="8"/>
        <v>N</v>
      </c>
      <c r="V29" s="40">
        <f t="shared" si="2"/>
        <v>5</v>
      </c>
      <c r="W29" s="40">
        <f t="shared" si="3"/>
        <v>0</v>
      </c>
      <c r="X29" s="40">
        <f t="shared" si="4"/>
        <v>5</v>
      </c>
      <c r="Y29" s="40">
        <f t="shared" si="5"/>
        <v>0</v>
      </c>
      <c r="AA29">
        <f t="shared" si="6"/>
        <v>3</v>
      </c>
      <c r="AB29">
        <f t="shared" si="7"/>
        <v>2</v>
      </c>
    </row>
    <row r="30" spans="1:28" ht="20" customHeight="1">
      <c r="A30" s="4">
        <v>329</v>
      </c>
      <c r="B30" s="70"/>
      <c r="C30" s="11"/>
      <c r="D30" s="11"/>
      <c r="E30" s="12"/>
      <c r="F30" s="12"/>
      <c r="G30" s="12"/>
      <c r="H30" s="39" t="str">
        <f t="shared" si="11"/>
        <v/>
      </c>
      <c r="I30" s="11"/>
      <c r="J30" s="40" t="str">
        <f>('3èm DAN'!T30)</f>
        <v>N</v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40" t="str">
        <f t="shared" si="1"/>
        <v>N</v>
      </c>
      <c r="S30" s="99" t="s">
        <v>22</v>
      </c>
      <c r="T30" s="40" t="str">
        <f t="shared" si="8"/>
        <v>N</v>
      </c>
      <c r="V30" s="40">
        <f t="shared" si="2"/>
        <v>5</v>
      </c>
      <c r="W30" s="40">
        <f t="shared" si="3"/>
        <v>0</v>
      </c>
      <c r="X30" s="40">
        <f t="shared" si="4"/>
        <v>5</v>
      </c>
      <c r="Y30" s="40">
        <f t="shared" si="5"/>
        <v>0</v>
      </c>
      <c r="AA30">
        <f t="shared" si="6"/>
        <v>3</v>
      </c>
      <c r="AB30">
        <f t="shared" si="7"/>
        <v>2</v>
      </c>
    </row>
    <row r="31" spans="1:28" ht="20" customHeight="1">
      <c r="A31" s="4">
        <v>330</v>
      </c>
      <c r="B31" s="70"/>
      <c r="C31" s="11"/>
      <c r="D31" s="11"/>
      <c r="E31" s="12"/>
      <c r="F31" s="12"/>
      <c r="G31" s="12"/>
      <c r="H31" s="39" t="str">
        <f t="shared" si="11"/>
        <v/>
      </c>
      <c r="I31" s="11"/>
      <c r="J31" s="40" t="str">
        <f>('3èm DAN'!T31)</f>
        <v>N</v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40" t="str">
        <f t="shared" si="1"/>
        <v>N</v>
      </c>
      <c r="S31" s="99" t="s">
        <v>22</v>
      </c>
      <c r="T31" s="40" t="str">
        <f t="shared" si="8"/>
        <v>N</v>
      </c>
      <c r="V31" s="40">
        <f t="shared" si="2"/>
        <v>5</v>
      </c>
      <c r="W31" s="40">
        <f t="shared" si="3"/>
        <v>0</v>
      </c>
      <c r="X31" s="40">
        <f t="shared" si="4"/>
        <v>5</v>
      </c>
      <c r="Y31" s="40">
        <f t="shared" si="5"/>
        <v>0</v>
      </c>
      <c r="AA31">
        <f t="shared" si="6"/>
        <v>3</v>
      </c>
      <c r="AB31">
        <f t="shared" si="7"/>
        <v>2</v>
      </c>
    </row>
    <row r="32" spans="1:28" ht="20" customHeight="1">
      <c r="A32" s="4">
        <v>331</v>
      </c>
      <c r="B32" s="11"/>
      <c r="C32" s="11"/>
      <c r="D32" s="11"/>
      <c r="E32" s="12"/>
      <c r="F32" s="12"/>
      <c r="G32" s="12"/>
      <c r="H32" s="39" t="str">
        <f t="shared" si="11"/>
        <v/>
      </c>
      <c r="I32" s="11"/>
      <c r="J32" s="40" t="str">
        <f>('3èm DAN'!T32)</f>
        <v>N</v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40" t="str">
        <f t="shared" si="1"/>
        <v>N</v>
      </c>
      <c r="S32" s="99" t="s">
        <v>22</v>
      </c>
      <c r="T32" s="40" t="str">
        <f t="shared" si="8"/>
        <v>N</v>
      </c>
      <c r="V32" s="40">
        <f t="shared" si="2"/>
        <v>5</v>
      </c>
      <c r="W32" s="40">
        <f t="shared" si="3"/>
        <v>0</v>
      </c>
      <c r="X32" s="40">
        <f t="shared" si="4"/>
        <v>5</v>
      </c>
      <c r="Y32" s="40">
        <f t="shared" si="5"/>
        <v>0</v>
      </c>
      <c r="AA32">
        <f t="shared" si="6"/>
        <v>3</v>
      </c>
      <c r="AB32">
        <f t="shared" si="7"/>
        <v>2</v>
      </c>
    </row>
    <row r="33" spans="1:28" ht="20" customHeight="1">
      <c r="A33" s="4">
        <v>332</v>
      </c>
      <c r="B33" s="11"/>
      <c r="C33" s="11"/>
      <c r="D33" s="11"/>
      <c r="E33" s="12"/>
      <c r="F33" s="12"/>
      <c r="G33" s="12"/>
      <c r="H33" s="39" t="str">
        <f t="shared" si="11"/>
        <v/>
      </c>
      <c r="I33" s="11"/>
      <c r="J33" s="40" t="str">
        <f>('3èm DAN'!T33)</f>
        <v>N</v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40" t="str">
        <f t="shared" si="1"/>
        <v>N</v>
      </c>
      <c r="S33" s="99" t="s">
        <v>22</v>
      </c>
      <c r="T33" s="40" t="str">
        <f t="shared" si="8"/>
        <v>N</v>
      </c>
      <c r="V33" s="40">
        <f t="shared" si="2"/>
        <v>5</v>
      </c>
      <c r="W33" s="40">
        <f t="shared" si="3"/>
        <v>0</v>
      </c>
      <c r="X33" s="40">
        <f t="shared" si="4"/>
        <v>5</v>
      </c>
      <c r="Y33" s="40">
        <f t="shared" si="5"/>
        <v>0</v>
      </c>
      <c r="AA33">
        <f t="shared" si="6"/>
        <v>3</v>
      </c>
      <c r="AB33">
        <f t="shared" si="7"/>
        <v>2</v>
      </c>
    </row>
    <row r="34" spans="1:28" ht="20" customHeight="1">
      <c r="A34" s="4">
        <v>333</v>
      </c>
      <c r="B34" s="11"/>
      <c r="C34" s="11"/>
      <c r="D34" s="11"/>
      <c r="E34" s="12"/>
      <c r="F34" s="12"/>
      <c r="G34" s="12"/>
      <c r="H34" s="39" t="str">
        <f t="shared" ref="H34:H51" si="12">IF(G34&lt;&gt;"",IF(YEAR(G34)+2&lt;YEAR(Date_Passage),"OK",IF(AND(YEAR(G34)+2=YEAR(Date_Passage),MONTH(G34)&lt;=MONTH(Date_Passage)),"OK","PAS LES DELAIS")),"")</f>
        <v/>
      </c>
      <c r="I34" s="11"/>
      <c r="J34" s="40" t="str">
        <f>('3èm DAN'!T34)</f>
        <v>N</v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40" t="str">
        <f t="shared" si="1"/>
        <v>N</v>
      </c>
      <c r="S34" s="99" t="s">
        <v>22</v>
      </c>
      <c r="T34" s="40" t="str">
        <f t="shared" si="8"/>
        <v>N</v>
      </c>
      <c r="V34" s="40">
        <f t="shared" si="2"/>
        <v>5</v>
      </c>
      <c r="W34" s="40">
        <f t="shared" si="3"/>
        <v>0</v>
      </c>
      <c r="X34" s="40">
        <f t="shared" si="4"/>
        <v>5</v>
      </c>
      <c r="Y34" s="40">
        <f t="shared" si="5"/>
        <v>0</v>
      </c>
      <c r="AA34">
        <f t="shared" si="6"/>
        <v>3</v>
      </c>
      <c r="AB34">
        <f t="shared" si="7"/>
        <v>2</v>
      </c>
    </row>
    <row r="35" spans="1:28" ht="20" customHeight="1">
      <c r="A35" s="4">
        <v>334</v>
      </c>
      <c r="B35" s="11"/>
      <c r="C35" s="11"/>
      <c r="D35" s="11"/>
      <c r="E35" s="12"/>
      <c r="F35" s="12"/>
      <c r="G35" s="12"/>
      <c r="H35" s="39" t="str">
        <f t="shared" si="12"/>
        <v/>
      </c>
      <c r="I35" s="11"/>
      <c r="J35" s="40" t="str">
        <f>('3èm DAN'!T35)</f>
        <v>N</v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40" t="str">
        <f t="shared" si="1"/>
        <v>N</v>
      </c>
      <c r="S35" s="99" t="s">
        <v>22</v>
      </c>
      <c r="T35" s="40" t="str">
        <f t="shared" si="8"/>
        <v>N</v>
      </c>
      <c r="V35" s="40">
        <f t="shared" si="2"/>
        <v>5</v>
      </c>
      <c r="W35" s="40">
        <f t="shared" si="3"/>
        <v>0</v>
      </c>
      <c r="X35" s="40">
        <f t="shared" si="4"/>
        <v>5</v>
      </c>
      <c r="Y35" s="40">
        <f t="shared" si="5"/>
        <v>0</v>
      </c>
      <c r="AA35">
        <f t="shared" si="6"/>
        <v>3</v>
      </c>
      <c r="AB35">
        <f t="shared" si="7"/>
        <v>2</v>
      </c>
    </row>
    <row r="36" spans="1:28" ht="20" customHeight="1">
      <c r="A36" s="4">
        <v>335</v>
      </c>
      <c r="B36" s="11"/>
      <c r="C36" s="11"/>
      <c r="D36" s="11"/>
      <c r="E36" s="12"/>
      <c r="F36" s="12"/>
      <c r="G36" s="12"/>
      <c r="H36" s="39" t="str">
        <f t="shared" si="12"/>
        <v/>
      </c>
      <c r="I36" s="11"/>
      <c r="J36" s="40" t="str">
        <f>('3èm DAN'!T36)</f>
        <v>N</v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40" t="str">
        <f t="shared" si="1"/>
        <v>N</v>
      </c>
      <c r="S36" s="99" t="s">
        <v>22</v>
      </c>
      <c r="T36" s="40" t="str">
        <f t="shared" si="8"/>
        <v>N</v>
      </c>
      <c r="V36" s="40">
        <f t="shared" si="2"/>
        <v>5</v>
      </c>
      <c r="W36" s="40">
        <f t="shared" si="3"/>
        <v>0</v>
      </c>
      <c r="X36" s="40">
        <f t="shared" si="4"/>
        <v>5</v>
      </c>
      <c r="Y36" s="40">
        <f t="shared" si="5"/>
        <v>0</v>
      </c>
      <c r="AA36">
        <f t="shared" si="6"/>
        <v>3</v>
      </c>
      <c r="AB36">
        <f t="shared" si="7"/>
        <v>2</v>
      </c>
    </row>
    <row r="37" spans="1:28" ht="20" customHeight="1">
      <c r="A37" s="4">
        <v>336</v>
      </c>
      <c r="B37" s="11"/>
      <c r="C37" s="11"/>
      <c r="D37" s="11"/>
      <c r="E37" s="12"/>
      <c r="F37" s="12"/>
      <c r="G37" s="12"/>
      <c r="H37" s="39" t="str">
        <f t="shared" si="12"/>
        <v/>
      </c>
      <c r="I37" s="11"/>
      <c r="J37" s="40" t="str">
        <f>('3èm DAN'!T37)</f>
        <v>N</v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40" t="str">
        <f t="shared" si="1"/>
        <v>N</v>
      </c>
      <c r="S37" s="99" t="s">
        <v>22</v>
      </c>
      <c r="T37" s="40" t="str">
        <f t="shared" si="8"/>
        <v>N</v>
      </c>
      <c r="V37" s="40">
        <f t="shared" si="2"/>
        <v>5</v>
      </c>
      <c r="W37" s="40">
        <f t="shared" si="3"/>
        <v>0</v>
      </c>
      <c r="X37" s="40">
        <f t="shared" si="4"/>
        <v>5</v>
      </c>
      <c r="Y37" s="40">
        <f t="shared" si="5"/>
        <v>0</v>
      </c>
      <c r="AA37">
        <f t="shared" si="6"/>
        <v>3</v>
      </c>
      <c r="AB37">
        <f t="shared" si="7"/>
        <v>2</v>
      </c>
    </row>
    <row r="38" spans="1:28" ht="20" customHeight="1">
      <c r="A38" s="4">
        <v>337</v>
      </c>
      <c r="B38" s="11"/>
      <c r="C38" s="11"/>
      <c r="D38" s="11"/>
      <c r="E38" s="12"/>
      <c r="F38" s="12"/>
      <c r="G38" s="12"/>
      <c r="H38" s="39" t="str">
        <f t="shared" si="12"/>
        <v/>
      </c>
      <c r="I38" s="11"/>
      <c r="J38" s="40" t="str">
        <f>('3èm DAN'!T38)</f>
        <v>N</v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40" t="str">
        <f t="shared" si="1"/>
        <v>N</v>
      </c>
      <c r="S38" s="99" t="s">
        <v>22</v>
      </c>
      <c r="T38" s="40" t="str">
        <f t="shared" si="8"/>
        <v>N</v>
      </c>
      <c r="V38" s="40">
        <f t="shared" si="2"/>
        <v>5</v>
      </c>
      <c r="W38" s="40">
        <f t="shared" si="3"/>
        <v>0</v>
      </c>
      <c r="X38" s="40">
        <f t="shared" si="4"/>
        <v>5</v>
      </c>
      <c r="Y38" s="40">
        <f t="shared" si="5"/>
        <v>0</v>
      </c>
      <c r="AA38">
        <f t="shared" si="6"/>
        <v>3</v>
      </c>
      <c r="AB38">
        <f t="shared" si="7"/>
        <v>2</v>
      </c>
    </row>
    <row r="39" spans="1:28" ht="20" customHeight="1">
      <c r="A39" s="4">
        <v>338</v>
      </c>
      <c r="B39" s="11"/>
      <c r="C39" s="11"/>
      <c r="D39" s="11"/>
      <c r="E39" s="12"/>
      <c r="F39" s="12"/>
      <c r="G39" s="12"/>
      <c r="H39" s="39" t="str">
        <f t="shared" si="12"/>
        <v/>
      </c>
      <c r="I39" s="11"/>
      <c r="J39" s="40" t="str">
        <f>('3èm DAN'!T39)</f>
        <v>N</v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40" t="str">
        <f t="shared" si="1"/>
        <v>N</v>
      </c>
      <c r="S39" s="99" t="s">
        <v>22</v>
      </c>
      <c r="T39" s="40" t="str">
        <f t="shared" si="8"/>
        <v>N</v>
      </c>
      <c r="V39" s="40">
        <f t="shared" si="2"/>
        <v>5</v>
      </c>
      <c r="W39" s="40">
        <f t="shared" si="3"/>
        <v>0</v>
      </c>
      <c r="X39" s="40">
        <f t="shared" si="4"/>
        <v>5</v>
      </c>
      <c r="Y39" s="40">
        <f t="shared" si="5"/>
        <v>0</v>
      </c>
      <c r="AA39">
        <f t="shared" si="6"/>
        <v>3</v>
      </c>
      <c r="AB39">
        <f t="shared" si="7"/>
        <v>2</v>
      </c>
    </row>
    <row r="40" spans="1:28" ht="20" customHeight="1">
      <c r="A40" s="4">
        <v>339</v>
      </c>
      <c r="B40" s="11"/>
      <c r="C40" s="11"/>
      <c r="D40" s="11"/>
      <c r="E40" s="12"/>
      <c r="F40" s="12"/>
      <c r="G40" s="12"/>
      <c r="H40" s="39" t="str">
        <f t="shared" si="12"/>
        <v/>
      </c>
      <c r="I40" s="11"/>
      <c r="J40" s="40" t="str">
        <f>('3èm DAN'!T40)</f>
        <v>N</v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40" t="str">
        <f t="shared" si="1"/>
        <v>N</v>
      </c>
      <c r="S40" s="99" t="s">
        <v>22</v>
      </c>
      <c r="T40" s="40" t="str">
        <f t="shared" si="8"/>
        <v>N</v>
      </c>
      <c r="V40" s="40">
        <f t="shared" si="2"/>
        <v>5</v>
      </c>
      <c r="W40" s="40">
        <f t="shared" si="3"/>
        <v>0</v>
      </c>
      <c r="X40" s="40">
        <f t="shared" si="4"/>
        <v>5</v>
      </c>
      <c r="Y40" s="40">
        <f t="shared" si="5"/>
        <v>0</v>
      </c>
      <c r="AA40">
        <f t="shared" si="6"/>
        <v>3</v>
      </c>
      <c r="AB40">
        <f t="shared" si="7"/>
        <v>2</v>
      </c>
    </row>
    <row r="41" spans="1:28" ht="20" customHeight="1">
      <c r="A41" s="4">
        <v>340</v>
      </c>
      <c r="B41" s="11"/>
      <c r="C41" s="11"/>
      <c r="D41" s="11"/>
      <c r="E41" s="12"/>
      <c r="F41" s="12"/>
      <c r="G41" s="12"/>
      <c r="H41" s="39" t="str">
        <f t="shared" si="12"/>
        <v/>
      </c>
      <c r="I41" s="11"/>
      <c r="J41" s="40" t="str">
        <f>('3èm DAN'!T41)</f>
        <v>N</v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40" t="str">
        <f t="shared" si="1"/>
        <v>N</v>
      </c>
      <c r="S41" s="99" t="s">
        <v>22</v>
      </c>
      <c r="T41" s="40" t="str">
        <f t="shared" si="8"/>
        <v>N</v>
      </c>
      <c r="V41" s="40">
        <f t="shared" si="2"/>
        <v>5</v>
      </c>
      <c r="W41" s="40">
        <f t="shared" si="3"/>
        <v>0</v>
      </c>
      <c r="X41" s="40">
        <f t="shared" si="4"/>
        <v>5</v>
      </c>
      <c r="Y41" s="40">
        <f t="shared" si="5"/>
        <v>0</v>
      </c>
      <c r="AA41">
        <f t="shared" si="6"/>
        <v>3</v>
      </c>
      <c r="AB41">
        <f t="shared" si="7"/>
        <v>2</v>
      </c>
    </row>
    <row r="42" spans="1:28" ht="20" customHeight="1">
      <c r="A42" s="4">
        <v>341</v>
      </c>
      <c r="B42" s="11"/>
      <c r="C42" s="11"/>
      <c r="D42" s="11"/>
      <c r="E42" s="12"/>
      <c r="F42" s="12"/>
      <c r="G42" s="12"/>
      <c r="H42" s="39" t="str">
        <f t="shared" si="12"/>
        <v/>
      </c>
      <c r="I42" s="11"/>
      <c r="J42" s="40" t="str">
        <f>('3èm DAN'!T42)</f>
        <v>N</v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40" t="str">
        <f t="shared" si="1"/>
        <v>N</v>
      </c>
      <c r="S42" s="99" t="s">
        <v>22</v>
      </c>
      <c r="T42" s="40" t="str">
        <f t="shared" si="8"/>
        <v>N</v>
      </c>
      <c r="V42" s="40">
        <f t="shared" si="2"/>
        <v>5</v>
      </c>
      <c r="W42" s="40">
        <f t="shared" si="3"/>
        <v>0</v>
      </c>
      <c r="X42" s="40">
        <f t="shared" si="4"/>
        <v>5</v>
      </c>
      <c r="Y42" s="40">
        <f t="shared" si="5"/>
        <v>0</v>
      </c>
      <c r="AA42">
        <f t="shared" si="6"/>
        <v>3</v>
      </c>
      <c r="AB42">
        <f t="shared" si="7"/>
        <v>2</v>
      </c>
    </row>
    <row r="43" spans="1:28" ht="20" customHeight="1">
      <c r="A43" s="4">
        <v>342</v>
      </c>
      <c r="B43" s="11"/>
      <c r="C43" s="11"/>
      <c r="D43" s="11"/>
      <c r="E43" s="12"/>
      <c r="F43" s="12"/>
      <c r="G43" s="12"/>
      <c r="H43" s="39" t="str">
        <f t="shared" si="12"/>
        <v/>
      </c>
      <c r="I43" s="11"/>
      <c r="J43" s="40" t="str">
        <f>('3èm DAN'!T43)</f>
        <v>N</v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40" t="str">
        <f t="shared" si="1"/>
        <v>N</v>
      </c>
      <c r="S43" s="99" t="s">
        <v>22</v>
      </c>
      <c r="T43" s="40" t="str">
        <f t="shared" si="8"/>
        <v>N</v>
      </c>
      <c r="V43" s="40">
        <f t="shared" si="2"/>
        <v>5</v>
      </c>
      <c r="W43" s="40">
        <f t="shared" si="3"/>
        <v>0</v>
      </c>
      <c r="X43" s="40">
        <f t="shared" si="4"/>
        <v>5</v>
      </c>
      <c r="Y43" s="40">
        <f t="shared" si="5"/>
        <v>0</v>
      </c>
      <c r="AA43">
        <f t="shared" si="6"/>
        <v>3</v>
      </c>
      <c r="AB43">
        <f t="shared" si="7"/>
        <v>2</v>
      </c>
    </row>
    <row r="44" spans="1:28" ht="20" customHeight="1">
      <c r="A44" s="4">
        <v>343</v>
      </c>
      <c r="B44" s="11"/>
      <c r="C44" s="11"/>
      <c r="D44" s="11"/>
      <c r="E44" s="12"/>
      <c r="F44" s="12"/>
      <c r="G44" s="12"/>
      <c r="H44" s="39" t="str">
        <f t="shared" si="12"/>
        <v/>
      </c>
      <c r="I44" s="11"/>
      <c r="J44" s="40" t="str">
        <f>('3èm DAN'!T44)</f>
        <v>N</v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40" t="str">
        <f t="shared" si="1"/>
        <v>N</v>
      </c>
      <c r="S44" s="99" t="s">
        <v>22</v>
      </c>
      <c r="T44" s="40" t="str">
        <f t="shared" si="8"/>
        <v>N</v>
      </c>
      <c r="V44" s="40">
        <f t="shared" si="2"/>
        <v>5</v>
      </c>
      <c r="W44" s="40">
        <f t="shared" si="3"/>
        <v>0</v>
      </c>
      <c r="X44" s="40">
        <f t="shared" si="4"/>
        <v>5</v>
      </c>
      <c r="Y44" s="40">
        <f t="shared" si="5"/>
        <v>0</v>
      </c>
      <c r="AA44">
        <f t="shared" si="6"/>
        <v>3</v>
      </c>
      <c r="AB44">
        <f t="shared" si="7"/>
        <v>2</v>
      </c>
    </row>
    <row r="45" spans="1:28" ht="20" customHeight="1">
      <c r="A45" s="4">
        <v>344</v>
      </c>
      <c r="B45" s="11"/>
      <c r="C45" s="11"/>
      <c r="D45" s="11"/>
      <c r="E45" s="12"/>
      <c r="F45" s="12"/>
      <c r="G45" s="12"/>
      <c r="H45" s="39" t="str">
        <f t="shared" si="12"/>
        <v/>
      </c>
      <c r="I45" s="11"/>
      <c r="J45" s="40" t="str">
        <f>('3èm DAN'!T45)</f>
        <v>N</v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40" t="str">
        <f t="shared" si="1"/>
        <v>N</v>
      </c>
      <c r="S45" s="99" t="s">
        <v>22</v>
      </c>
      <c r="T45" s="40" t="str">
        <f t="shared" si="8"/>
        <v>N</v>
      </c>
      <c r="V45" s="40">
        <f t="shared" si="2"/>
        <v>5</v>
      </c>
      <c r="W45" s="40">
        <f t="shared" si="3"/>
        <v>0</v>
      </c>
      <c r="X45" s="40">
        <f t="shared" si="4"/>
        <v>5</v>
      </c>
      <c r="Y45" s="40">
        <f t="shared" si="5"/>
        <v>0</v>
      </c>
      <c r="AA45">
        <f t="shared" si="6"/>
        <v>3</v>
      </c>
      <c r="AB45">
        <f t="shared" si="7"/>
        <v>2</v>
      </c>
    </row>
    <row r="46" spans="1:28" ht="20" customHeight="1">
      <c r="A46" s="4">
        <v>345</v>
      </c>
      <c r="B46" s="11"/>
      <c r="C46" s="11"/>
      <c r="D46" s="11"/>
      <c r="E46" s="12"/>
      <c r="F46" s="12"/>
      <c r="G46" s="12"/>
      <c r="H46" s="39" t="str">
        <f t="shared" si="12"/>
        <v/>
      </c>
      <c r="I46" s="11"/>
      <c r="J46" s="40" t="str">
        <f>('3èm DAN'!T46)</f>
        <v>N</v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40" t="str">
        <f t="shared" si="1"/>
        <v>N</v>
      </c>
      <c r="S46" s="99" t="s">
        <v>22</v>
      </c>
      <c r="T46" s="40" t="str">
        <f t="shared" si="8"/>
        <v>N</v>
      </c>
      <c r="V46" s="40">
        <f t="shared" si="2"/>
        <v>5</v>
      </c>
      <c r="W46" s="40">
        <f t="shared" si="3"/>
        <v>0</v>
      </c>
      <c r="X46" s="40">
        <f t="shared" si="4"/>
        <v>5</v>
      </c>
      <c r="Y46" s="40">
        <f t="shared" si="5"/>
        <v>0</v>
      </c>
      <c r="AA46">
        <f t="shared" si="6"/>
        <v>3</v>
      </c>
      <c r="AB46">
        <f t="shared" si="7"/>
        <v>2</v>
      </c>
    </row>
    <row r="47" spans="1:28" ht="20" customHeight="1">
      <c r="A47" s="4">
        <v>346</v>
      </c>
      <c r="B47" s="11"/>
      <c r="C47" s="11"/>
      <c r="D47" s="11"/>
      <c r="E47" s="12"/>
      <c r="F47" s="12"/>
      <c r="G47" s="12"/>
      <c r="H47" s="39" t="str">
        <f t="shared" si="12"/>
        <v/>
      </c>
      <c r="I47" s="11"/>
      <c r="J47" s="40" t="str">
        <f>('3èm DAN'!T47)</f>
        <v>N</v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40" t="str">
        <f t="shared" si="1"/>
        <v>N</v>
      </c>
      <c r="S47" s="99" t="s">
        <v>22</v>
      </c>
      <c r="T47" s="40" t="str">
        <f t="shared" si="8"/>
        <v>N</v>
      </c>
      <c r="V47" s="40">
        <f t="shared" si="2"/>
        <v>5</v>
      </c>
      <c r="W47" s="40">
        <f t="shared" si="3"/>
        <v>0</v>
      </c>
      <c r="X47" s="40">
        <f t="shared" si="4"/>
        <v>5</v>
      </c>
      <c r="Y47" s="40">
        <f t="shared" si="5"/>
        <v>0</v>
      </c>
      <c r="AA47">
        <f t="shared" si="6"/>
        <v>3</v>
      </c>
      <c r="AB47">
        <f t="shared" si="7"/>
        <v>2</v>
      </c>
    </row>
    <row r="48" spans="1:28" ht="20" customHeight="1">
      <c r="A48" s="4">
        <v>347</v>
      </c>
      <c r="B48" s="11"/>
      <c r="C48" s="11"/>
      <c r="D48" s="11"/>
      <c r="E48" s="12"/>
      <c r="F48" s="12"/>
      <c r="G48" s="12"/>
      <c r="H48" s="39" t="str">
        <f t="shared" si="12"/>
        <v/>
      </c>
      <c r="I48" s="11"/>
      <c r="J48" s="40" t="str">
        <f>('3èm DAN'!T48)</f>
        <v>N</v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40" t="str">
        <f t="shared" si="1"/>
        <v>N</v>
      </c>
      <c r="S48" s="99" t="s">
        <v>22</v>
      </c>
      <c r="T48" s="40" t="str">
        <f t="shared" si="8"/>
        <v>N</v>
      </c>
      <c r="V48" s="40">
        <f t="shared" si="2"/>
        <v>5</v>
      </c>
      <c r="W48" s="40">
        <f t="shared" si="3"/>
        <v>0</v>
      </c>
      <c r="X48" s="40">
        <f t="shared" si="4"/>
        <v>5</v>
      </c>
      <c r="Y48" s="40">
        <f t="shared" si="5"/>
        <v>0</v>
      </c>
      <c r="AA48">
        <f t="shared" si="6"/>
        <v>3</v>
      </c>
      <c r="AB48">
        <f t="shared" si="7"/>
        <v>2</v>
      </c>
    </row>
    <row r="49" spans="1:28" ht="20" customHeight="1">
      <c r="A49" s="4">
        <v>348</v>
      </c>
      <c r="B49" s="11"/>
      <c r="C49" s="11"/>
      <c r="D49" s="11"/>
      <c r="E49" s="12"/>
      <c r="F49" s="12"/>
      <c r="G49" s="12"/>
      <c r="H49" s="39" t="str">
        <f t="shared" si="12"/>
        <v/>
      </c>
      <c r="I49" s="11"/>
      <c r="J49" s="40" t="str">
        <f>('3èm DAN'!T49)</f>
        <v>N</v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40" t="str">
        <f t="shared" si="1"/>
        <v>N</v>
      </c>
      <c r="S49" s="99" t="s">
        <v>22</v>
      </c>
      <c r="T49" s="40" t="str">
        <f t="shared" si="8"/>
        <v>N</v>
      </c>
      <c r="V49" s="40">
        <f t="shared" si="2"/>
        <v>5</v>
      </c>
      <c r="W49" s="40">
        <f t="shared" si="3"/>
        <v>0</v>
      </c>
      <c r="X49" s="40">
        <f t="shared" si="4"/>
        <v>5</v>
      </c>
      <c r="Y49" s="40">
        <f t="shared" si="5"/>
        <v>0</v>
      </c>
      <c r="AA49">
        <f t="shared" si="6"/>
        <v>3</v>
      </c>
      <c r="AB49">
        <f t="shared" si="7"/>
        <v>2</v>
      </c>
    </row>
    <row r="50" spans="1:28" ht="20" customHeight="1">
      <c r="A50" s="4">
        <v>349</v>
      </c>
      <c r="B50" s="11"/>
      <c r="C50" s="11"/>
      <c r="D50" s="11"/>
      <c r="E50" s="12"/>
      <c r="F50" s="12"/>
      <c r="G50" s="12"/>
      <c r="H50" s="39" t="str">
        <f t="shared" si="12"/>
        <v/>
      </c>
      <c r="I50" s="11"/>
      <c r="J50" s="40" t="str">
        <f>('3èm DAN'!T50)</f>
        <v>N</v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40" t="str">
        <f t="shared" si="1"/>
        <v>N</v>
      </c>
      <c r="S50" s="99" t="s">
        <v>22</v>
      </c>
      <c r="T50" s="40" t="str">
        <f t="shared" si="8"/>
        <v>N</v>
      </c>
      <c r="V50" s="40">
        <f t="shared" si="2"/>
        <v>5</v>
      </c>
      <c r="W50" s="40">
        <f t="shared" si="3"/>
        <v>0</v>
      </c>
      <c r="X50" s="40">
        <f t="shared" si="4"/>
        <v>5</v>
      </c>
      <c r="Y50" s="40">
        <f t="shared" si="5"/>
        <v>0</v>
      </c>
      <c r="AA50">
        <f t="shared" si="6"/>
        <v>3</v>
      </c>
      <c r="AB50">
        <f t="shared" si="7"/>
        <v>2</v>
      </c>
    </row>
    <row r="51" spans="1:28" ht="20" customHeight="1">
      <c r="A51" s="4">
        <v>350</v>
      </c>
      <c r="B51" s="11"/>
      <c r="C51" s="11"/>
      <c r="D51" s="11"/>
      <c r="E51" s="12"/>
      <c r="F51" s="12"/>
      <c r="G51" s="12"/>
      <c r="H51" s="39" t="str">
        <f t="shared" si="12"/>
        <v/>
      </c>
      <c r="I51" s="11"/>
      <c r="J51" s="40" t="str">
        <f>('3èm DAN'!T51)</f>
        <v>N</v>
      </c>
      <c r="K51" s="11"/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40" t="str">
        <f t="shared" si="1"/>
        <v>N</v>
      </c>
      <c r="S51" s="99" t="s">
        <v>22</v>
      </c>
      <c r="T51" s="40" t="str">
        <f t="shared" si="8"/>
        <v>N</v>
      </c>
      <c r="V51" s="40">
        <f t="shared" si="2"/>
        <v>5</v>
      </c>
      <c r="W51" s="40">
        <f t="shared" si="3"/>
        <v>0</v>
      </c>
      <c r="X51" s="40">
        <f t="shared" si="4"/>
        <v>5</v>
      </c>
      <c r="Y51" s="40">
        <f t="shared" si="5"/>
        <v>0</v>
      </c>
      <c r="AA51">
        <f t="shared" si="6"/>
        <v>3</v>
      </c>
      <c r="AB51">
        <f t="shared" si="7"/>
        <v>2</v>
      </c>
    </row>
    <row r="52" spans="1:28" ht="18" customHeight="1">
      <c r="I52" s="11">
        <f>SUM(I2:I51)</f>
        <v>35</v>
      </c>
      <c r="J52" s="18">
        <f>COUNTIF(J2:J51,"O")</f>
        <v>0</v>
      </c>
      <c r="K52" s="11">
        <f>SUM(K2:K51)</f>
        <v>0</v>
      </c>
    </row>
    <row r="53" spans="1:28" ht="18" customHeight="1"/>
    <row r="54" spans="1:28" ht="18" customHeight="1"/>
    <row r="55" spans="1:28" ht="18" customHeight="1"/>
    <row r="56" spans="1:28" ht="18" customHeight="1"/>
    <row r="57" spans="1:28" ht="18" customHeight="1"/>
    <row r="58" spans="1:28" ht="18" customHeight="1"/>
    <row r="59" spans="1:28" ht="18" customHeight="1"/>
    <row r="60" spans="1:28" ht="18" customHeight="1"/>
    <row r="61" spans="1:28" ht="18" customHeight="1"/>
    <row r="62" spans="1:28" ht="18" customHeight="1"/>
    <row r="63" spans="1:28" ht="18" customHeight="1"/>
    <row r="64" spans="1:28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sortState ref="B2:I11">
    <sortCondition descending="1" ref="E2:E11"/>
  </sortState>
  <phoneticPr fontId="0" type="noConversion"/>
  <conditionalFormatting sqref="B2:B4 B7">
    <cfRule type="duplicateValues" dxfId="13" priority="10"/>
  </conditionalFormatting>
  <conditionalFormatting sqref="B8 B10 B14:B17 B12">
    <cfRule type="duplicateValues" dxfId="12" priority="8"/>
  </conditionalFormatting>
  <conditionalFormatting sqref="B9">
    <cfRule type="duplicateValues" dxfId="11" priority="7"/>
  </conditionalFormatting>
  <conditionalFormatting sqref="B13">
    <cfRule type="duplicateValues" dxfId="10" priority="6"/>
  </conditionalFormatting>
  <conditionalFormatting sqref="B8">
    <cfRule type="duplicateValues" dxfId="9" priority="5"/>
  </conditionalFormatting>
  <conditionalFormatting sqref="B11">
    <cfRule type="duplicateValues" dxfId="8" priority="3"/>
  </conditionalFormatting>
  <conditionalFormatting sqref="B5">
    <cfRule type="duplicateValues" dxfId="7" priority="2"/>
  </conditionalFormatting>
  <conditionalFormatting sqref="B6">
    <cfRule type="duplicateValues" dxfId="6" priority="1"/>
  </conditionalFormatting>
  <printOptions horizontalCentered="1"/>
  <pageMargins left="0.39370078740157483" right="0.39370078740157483" top="1.0629921259842521" bottom="0.86614173228346458" header="0.51181102362204722" footer="0.51181102362204722"/>
  <pageSetup paperSize="9" scale="90" fitToWidth="2" orientation="landscape"/>
  <headerFooter alignWithMargins="0">
    <oddHeader>&amp;C&amp;"Arial,Gras"&amp;12Passage de Grades&amp;10
&amp;"Arial,Gras italique"&amp;12&amp;A</oddHeader>
    <oddFooter xml:space="preserve">&amp;L
&amp;RDate : </oddFooter>
  </headerFooter>
  <colBreaks count="1" manualBreakCount="1">
    <brk id="13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zoomScale="115" zoomScaleSheetLayoutView="115" workbookViewId="0">
      <selection activeCell="I16" sqref="I16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42"/>
      <c r="B1" s="42"/>
      <c r="C1" s="42"/>
      <c r="D1" s="42"/>
      <c r="E1" s="42"/>
      <c r="F1" s="42"/>
      <c r="G1" s="42"/>
      <c r="H1" s="42"/>
      <c r="I1" s="43"/>
    </row>
    <row r="2" spans="1:18">
      <c r="A2" s="42"/>
      <c r="B2" s="42"/>
      <c r="C2" s="42"/>
      <c r="D2" s="42"/>
      <c r="E2" s="42"/>
      <c r="F2" s="42"/>
      <c r="G2" s="42"/>
      <c r="H2" s="42"/>
      <c r="I2" s="43"/>
    </row>
    <row r="3" spans="1:18">
      <c r="A3" s="42"/>
      <c r="B3" s="42"/>
      <c r="C3" s="42"/>
      <c r="D3" s="42"/>
      <c r="E3" s="42"/>
      <c r="F3" s="42"/>
      <c r="G3" s="42"/>
      <c r="H3" s="42"/>
      <c r="I3" s="43"/>
    </row>
    <row r="4" spans="1:18">
      <c r="A4" s="42"/>
      <c r="B4" s="42"/>
      <c r="C4" s="42"/>
      <c r="D4" s="42"/>
      <c r="E4" s="42"/>
      <c r="F4" s="42"/>
      <c r="G4" s="42"/>
      <c r="H4" s="42"/>
      <c r="I4" s="43"/>
    </row>
    <row r="5" spans="1:18">
      <c r="A5" s="42"/>
      <c r="B5" s="42"/>
      <c r="C5" s="42"/>
      <c r="D5" s="42"/>
      <c r="E5" s="42"/>
      <c r="F5" s="42"/>
      <c r="G5" s="42"/>
      <c r="H5" s="42"/>
      <c r="I5" s="43"/>
    </row>
    <row r="6" spans="1:18">
      <c r="A6" s="42"/>
      <c r="B6" s="42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301</v>
      </c>
      <c r="B12" s="47" t="str">
        <f ca="1">IF('3èm DAN'!E2="","",INT((TODAY()-'3èm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302</v>
      </c>
      <c r="B13" s="47" t="str">
        <f ca="1">IF('3èm DAN'!E3="","",INT((TODAY()-'3èm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303</v>
      </c>
      <c r="B14" s="47" t="str">
        <f ca="1">IF('3èm DAN'!E4="","",INT((TODAY()-'3èm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304</v>
      </c>
      <c r="B15" s="47" t="str">
        <f ca="1">IF('3èm DAN'!E5="","",INT((TODAY()-'3èm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305</v>
      </c>
      <c r="B16" s="47" t="str">
        <f ca="1">IF('3èm DAN'!E6="","",INT((TODAY()-'3èm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306</v>
      </c>
      <c r="B17" s="47" t="str">
        <f ca="1">IF('3èm DAN'!E7="","",INT((TODAY()-'3èm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307</v>
      </c>
      <c r="B18" s="47" t="str">
        <f ca="1">IF('3èm DAN'!E8="","",INT((TODAY()-'3èm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308</v>
      </c>
      <c r="B19" s="47" t="str">
        <f ca="1">IF('3èm DAN'!E9="","",INT((TODAY()-'3èm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309</v>
      </c>
      <c r="B20" s="47" t="str">
        <f ca="1">IF('3èm DAN'!E10="","",INT((TODAY()-'3èm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310</v>
      </c>
      <c r="B21" s="47" t="str">
        <f ca="1">IF('3èm DAN'!E11="","",INT((TODAY()-'3èm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311</v>
      </c>
      <c r="B22" s="47" t="str">
        <f ca="1">IF('3èm DAN'!E12="","",INT((TODAY()-'3èm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312</v>
      </c>
      <c r="B23" s="47" t="str">
        <f ca="1">IF('3èm DAN'!E13="","",INT((TODAY()-'3èm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313</v>
      </c>
      <c r="B24" s="47" t="str">
        <f ca="1">IF('3èm DAN'!E14="","",INT((TODAY()-'3èm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314</v>
      </c>
      <c r="B25" s="47" t="str">
        <f ca="1">IF('3èm DAN'!E15="","",INT((TODAY()-'3èm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315</v>
      </c>
      <c r="B26" s="47" t="str">
        <f ca="1">IF('3èm DAN'!E16="","",INT((TODAY()-'3èm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316</v>
      </c>
      <c r="B27" s="47" t="str">
        <f ca="1">IF('3èm DAN'!E17="","",INT((TODAY()-'3èm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317</v>
      </c>
      <c r="B28" s="47" t="str">
        <f ca="1">IF('3èm DAN'!E18="","",INT((TODAY()-'3èm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318</v>
      </c>
      <c r="B29" s="47" t="str">
        <f ca="1">IF('3èm DAN'!E19="","",INT((TODAY()-'3èm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319</v>
      </c>
      <c r="B30" s="47" t="str">
        <f ca="1">IF('3èm DAN'!E20="","",INT((TODAY()-'3èm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320</v>
      </c>
      <c r="B31" s="47" t="str">
        <f ca="1">IF('3èm DAN'!E21="","",INT((TODAY()-'3èm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321</v>
      </c>
      <c r="B32" s="47" t="str">
        <f ca="1">IF('3èm DAN'!E22="","",INT((TODAY()-'3èm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322</v>
      </c>
      <c r="B33" s="47" t="str">
        <f ca="1">IF('3èm DAN'!E23="","",INT((TODAY()-'3èm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323</v>
      </c>
      <c r="B34" s="47" t="str">
        <f ca="1">IF('3èm DAN'!E24="","",INT((TODAY()-'3èm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324</v>
      </c>
      <c r="B35" s="47" t="str">
        <f ca="1">IF('3èm DAN'!E25="","",INT((TODAY()-'3èm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325</v>
      </c>
      <c r="B36" s="47" t="str">
        <f ca="1">IF('3èm DAN'!E26="","",INT((TODAY()-'3èm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326</v>
      </c>
      <c r="B37" s="47" t="str">
        <f ca="1">IF('3èm DAN'!E27="","",INT((TODAY()-'3èm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327</v>
      </c>
      <c r="B38" s="47" t="str">
        <f ca="1">IF('3èm DAN'!E28="","",INT((TODAY()-'3èm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328</v>
      </c>
      <c r="B39" s="47" t="str">
        <f ca="1">IF('3èm DAN'!E29="","",INT((TODAY()-'3èm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329</v>
      </c>
      <c r="B40" s="47" t="str">
        <f ca="1">IF('3èm DAN'!E30="","",INT((TODAY()-'3èm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330</v>
      </c>
      <c r="B41" s="47" t="str">
        <f ca="1">IF('3èm DAN'!E31="","",INT((TODAY()-'3èm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7" spans="1:9">
      <c r="A47" s="42"/>
      <c r="B47" s="42"/>
      <c r="C47" s="42"/>
      <c r="D47" s="42"/>
      <c r="E47" s="42"/>
      <c r="F47" s="42"/>
      <c r="G47" s="42"/>
      <c r="H47" s="42"/>
      <c r="I47" s="43"/>
    </row>
    <row r="48" spans="1:9">
      <c r="A48" s="42"/>
      <c r="B48" s="42"/>
      <c r="C48" s="42"/>
      <c r="D48" s="42"/>
      <c r="E48" s="42"/>
      <c r="F48" s="42" t="s">
        <v>74</v>
      </c>
      <c r="G48" s="42"/>
      <c r="H48" s="42"/>
      <c r="I48" s="43"/>
    </row>
  </sheetData>
  <mergeCells count="3">
    <mergeCell ref="A9:I9"/>
    <mergeCell ref="A7:D7"/>
    <mergeCell ref="E7:G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85" zoomScaleSheetLayoutView="85" workbookViewId="0">
      <selection activeCell="A4" sqref="A4"/>
    </sheetView>
  </sheetViews>
  <sheetFormatPr baseColWidth="10" defaultRowHeight="76" x14ac:dyDescent="0"/>
  <cols>
    <col min="1" max="1" width="28.6640625" style="85" customWidth="1"/>
    <col min="2" max="2" width="4.33203125" customWidth="1"/>
    <col min="3" max="3" width="28.6640625" customWidth="1"/>
    <col min="4" max="4" width="4.33203125" customWidth="1"/>
    <col min="5" max="5" width="28.6640625" customWidth="1"/>
    <col min="6" max="6" width="4.33203125" customWidth="1"/>
    <col min="7" max="7" width="28.6640625" customWidth="1"/>
    <col min="8" max="8" width="4.33203125" customWidth="1"/>
    <col min="9" max="9" width="28.6640625" customWidth="1"/>
    <col min="10" max="10" width="4.33203125" customWidth="1"/>
    <col min="11" max="11" width="28.6640625" customWidth="1"/>
    <col min="12" max="12" width="3.83203125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IF('3èm DAN'!J2="O",'3èm DAN'!A2," ")</f>
        <v xml:space="preserve"> </v>
      </c>
      <c r="C4" s="85" t="str">
        <f>IF('3èm DAN'!J12="O",'3èm DAN'!A12," ")</f>
        <v xml:space="preserve"> </v>
      </c>
      <c r="E4" s="85" t="str">
        <f>IF('3èm DAN'!J22="O",'3èm DAN'!A22," ")</f>
        <v xml:space="preserve"> </v>
      </c>
      <c r="G4" s="85" t="str">
        <f>IF('3èm DAN'!J32="O",'3èm DAN'!A32," ")</f>
        <v xml:space="preserve"> </v>
      </c>
      <c r="I4" s="85" t="str">
        <f>IF('3èm DAN'!J42="O",'3èm DAN'!A42," ")</f>
        <v xml:space="preserve"> </v>
      </c>
    </row>
    <row r="5" spans="1:11" ht="69.5" customHeight="1">
      <c r="A5" s="85" t="str">
        <f>IF('3èm DAN'!J3="O",'3èm DAN'!A3," ")</f>
        <v xml:space="preserve"> </v>
      </c>
      <c r="C5" s="85" t="str">
        <f>IF('3èm DAN'!J13="O",'3èm DAN'!A13," ")</f>
        <v xml:space="preserve"> </v>
      </c>
      <c r="E5" s="85" t="str">
        <f>IF('3èm DAN'!J23="O",'3èm DAN'!A23," ")</f>
        <v xml:space="preserve"> </v>
      </c>
      <c r="G5" s="85" t="str">
        <f>IF('3èm DAN'!J33="O",'3èm DAN'!A33," ")</f>
        <v xml:space="preserve"> </v>
      </c>
      <c r="I5" s="85" t="str">
        <f>IF('3èm DAN'!J43="O",'3èm DAN'!A43," ")</f>
        <v xml:space="preserve"> </v>
      </c>
    </row>
    <row r="6" spans="1:11" ht="69.5" customHeight="1">
      <c r="A6" s="85" t="str">
        <f>IF('3èm DAN'!J4="O",'3èm DAN'!A4," ")</f>
        <v xml:space="preserve"> </v>
      </c>
      <c r="C6" s="85" t="str">
        <f>IF('3èm DAN'!J14="O",'3èm DAN'!A14," ")</f>
        <v xml:space="preserve"> </v>
      </c>
      <c r="E6" s="85" t="str">
        <f>IF('3èm DAN'!J24="O",'3èm DAN'!A24," ")</f>
        <v xml:space="preserve"> </v>
      </c>
      <c r="G6" s="85" t="str">
        <f>IF('3èm DAN'!J34="O",'3èm DAN'!A34," ")</f>
        <v xml:space="preserve"> </v>
      </c>
      <c r="I6" s="85" t="str">
        <f>IF('3èm DAN'!J44="O",'3èm DAN'!A44," ")</f>
        <v xml:space="preserve"> </v>
      </c>
    </row>
    <row r="7" spans="1:11" ht="69.5" customHeight="1">
      <c r="A7" s="85" t="str">
        <f>IF('3èm DAN'!J5="O",'3èm DAN'!A5," ")</f>
        <v xml:space="preserve"> </v>
      </c>
      <c r="C7" s="85" t="str">
        <f>IF('3èm DAN'!J15="O",'3èm DAN'!A15," ")</f>
        <v xml:space="preserve"> </v>
      </c>
      <c r="E7" s="85" t="str">
        <f>IF('3èm DAN'!J25="O",'3èm DAN'!A25," ")</f>
        <v xml:space="preserve"> </v>
      </c>
      <c r="G7" s="85" t="str">
        <f>IF('3èm DAN'!J35="O",'3èm DAN'!A35," ")</f>
        <v xml:space="preserve"> </v>
      </c>
      <c r="I7" s="85" t="str">
        <f>IF('3èm DAN'!J45="O",'3èm DAN'!A45," ")</f>
        <v xml:space="preserve"> </v>
      </c>
    </row>
    <row r="8" spans="1:11" ht="69.5" customHeight="1">
      <c r="A8" s="85" t="str">
        <f>IF('3èm DAN'!J6="O",'3èm DAN'!A6," ")</f>
        <v xml:space="preserve"> </v>
      </c>
      <c r="C8" s="85" t="str">
        <f>IF('3èm DAN'!J16="O",'3èm DAN'!A16," ")</f>
        <v xml:space="preserve"> </v>
      </c>
      <c r="E8" s="85" t="str">
        <f>IF('3èm DAN'!J26="O",'3èm DAN'!A26," ")</f>
        <v xml:space="preserve"> </v>
      </c>
      <c r="G8" s="85" t="str">
        <f>IF('3èm DAN'!J36="O",'3èm DAN'!A36," ")</f>
        <v xml:space="preserve"> </v>
      </c>
      <c r="I8" s="85" t="str">
        <f>IF('3èm DAN'!J46="O",'3èm DAN'!A46," ")</f>
        <v xml:space="preserve"> </v>
      </c>
    </row>
    <row r="9" spans="1:11" ht="69.5" customHeight="1">
      <c r="A9" s="85" t="str">
        <f>IF('3èm DAN'!J7="O",'3èm DAN'!A7," ")</f>
        <v xml:space="preserve"> </v>
      </c>
      <c r="C9" s="85" t="str">
        <f>IF('3èm DAN'!J17="O",'3èm DAN'!A17," ")</f>
        <v xml:space="preserve"> </v>
      </c>
      <c r="E9" s="85" t="str">
        <f>IF('3èm DAN'!J27="O",'3èm DAN'!A27," ")</f>
        <v xml:space="preserve"> </v>
      </c>
      <c r="G9" s="85" t="str">
        <f>IF('3èm DAN'!J37="O",'3èm DAN'!A37," ")</f>
        <v xml:space="preserve"> </v>
      </c>
      <c r="I9" s="85" t="str">
        <f>IF('3èm DAN'!J47="O",'3èm DAN'!A47," ")</f>
        <v xml:space="preserve"> </v>
      </c>
    </row>
    <row r="10" spans="1:11" ht="69.5" customHeight="1">
      <c r="A10" s="85" t="str">
        <f>IF('3èm DAN'!J8="O",'3èm DAN'!A8," ")</f>
        <v xml:space="preserve"> </v>
      </c>
      <c r="C10" s="85" t="str">
        <f>IF('3èm DAN'!J18="O",'3èm DAN'!A18," ")</f>
        <v xml:space="preserve"> </v>
      </c>
      <c r="E10" s="85" t="str">
        <f>IF('3èm DAN'!J28="O",'3èm DAN'!A28," ")</f>
        <v xml:space="preserve"> </v>
      </c>
      <c r="G10" s="85" t="str">
        <f>IF('3èm DAN'!J38="O",'3èm DAN'!A38," ")</f>
        <v xml:space="preserve"> </v>
      </c>
      <c r="I10" s="85" t="str">
        <f>IF('3èm DAN'!J48="O",'3èm DAN'!A48," ")</f>
        <v xml:space="preserve"> </v>
      </c>
    </row>
    <row r="11" spans="1:11" ht="69.5" customHeight="1">
      <c r="A11" s="85" t="str">
        <f>IF('3èm DAN'!J9="O",'3èm DAN'!A9," ")</f>
        <v xml:space="preserve"> </v>
      </c>
      <c r="C11" s="85" t="str">
        <f>IF('3èm DAN'!J19="O",'3èm DAN'!A19," ")</f>
        <v xml:space="preserve"> </v>
      </c>
      <c r="E11" s="85" t="str">
        <f>IF('3èm DAN'!J29="O",'3èm DAN'!A29," ")</f>
        <v xml:space="preserve"> </v>
      </c>
      <c r="G11" s="85" t="str">
        <f>IF('3èm DAN'!J39="O",'3èm DAN'!A39," ")</f>
        <v xml:space="preserve"> </v>
      </c>
      <c r="I11" s="85" t="str">
        <f>IF('3èm DAN'!J49="O",'3èm DAN'!A49," ")</f>
        <v xml:space="preserve"> </v>
      </c>
    </row>
    <row r="12" spans="1:11" ht="69.5" customHeight="1">
      <c r="A12" s="85" t="str">
        <f>IF('3èm DAN'!J10="O",'3èm DAN'!A10," ")</f>
        <v xml:space="preserve"> </v>
      </c>
      <c r="C12" s="85" t="str">
        <f>IF('3èm DAN'!J20="O",'3èm DAN'!A20," ")</f>
        <v xml:space="preserve"> </v>
      </c>
      <c r="E12" s="85" t="str">
        <f>IF('3èm DAN'!J30="O",'3èm DAN'!A30," ")</f>
        <v xml:space="preserve"> </v>
      </c>
      <c r="G12" s="85" t="str">
        <f>IF('3èm DAN'!J40="O",'3èm DAN'!A40," ")</f>
        <v xml:space="preserve"> </v>
      </c>
      <c r="I12" s="85" t="str">
        <f>IF('3èm DAN'!J50="O",'3èm DAN'!A50," ")</f>
        <v xml:space="preserve"> </v>
      </c>
    </row>
    <row r="13" spans="1:11" ht="69.5" customHeight="1">
      <c r="A13" s="85" t="str">
        <f>IF('3èm DAN'!J11="O",'3èm DAN'!A11," ")</f>
        <v xml:space="preserve"> </v>
      </c>
      <c r="C13" s="85" t="str">
        <f>IF('3èm DAN'!J21="O",'3èm DAN'!A21," ")</f>
        <v xml:space="preserve"> </v>
      </c>
      <c r="E13" s="85" t="str">
        <f>IF('3èm DAN'!J31="O",'3èm DAN'!A31," ")</f>
        <v xml:space="preserve"> </v>
      </c>
      <c r="G13" s="85" t="str">
        <f>IF('3èm DAN'!J41="O",'3èm DAN'!A41," ")</f>
        <v xml:space="preserve"> </v>
      </c>
      <c r="I13" s="85" t="str">
        <f>IF('3èm DAN'!J51="O",'3èm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C775"/>
  <sheetViews>
    <sheetView view="pageBreakPreview" zoomScale="115" zoomScaleNormal="115" zoomScaleSheetLayoutView="100" zoomScalePageLayoutView="115" workbookViewId="0">
      <pane xSplit="1" topLeftCell="B1" activePane="topRight" state="frozen"/>
      <selection activeCell="F2" sqref="F2"/>
      <selection pane="topRight" activeCell="F1" sqref="F1:F1048576"/>
    </sheetView>
  </sheetViews>
  <sheetFormatPr baseColWidth="10" defaultRowHeight="12" x14ac:dyDescent="0"/>
  <cols>
    <col min="1" max="1" width="4" style="1" customWidth="1"/>
    <col min="2" max="2" width="25.6640625" style="81" customWidth="1"/>
    <col min="3" max="4" width="17.6640625" style="81" customWidth="1"/>
    <col min="5" max="5" width="11.6640625" style="16" customWidth="1"/>
    <col min="6" max="6" width="24.83203125" style="16" customWidth="1"/>
    <col min="7" max="8" width="15.83203125" style="16" customWidth="1"/>
    <col min="9" max="9" width="9.83203125" style="13" customWidth="1"/>
    <col min="10" max="10" width="9.83203125" style="1" customWidth="1"/>
    <col min="11" max="11" width="9.83203125" style="13" customWidth="1"/>
    <col min="12" max="12" width="1.83203125" style="14" customWidth="1"/>
    <col min="13" max="18" width="6.5" style="13" customWidth="1"/>
    <col min="19" max="19" width="10.33203125" style="1" customWidth="1"/>
    <col min="20" max="20" width="5.1640625" style="13" customWidth="1"/>
    <col min="21" max="21" width="10.33203125" style="1" customWidth="1"/>
    <col min="22" max="22" width="3.83203125" style="1" customWidth="1"/>
    <col min="23" max="25" width="6.33203125" style="1" customWidth="1"/>
    <col min="26" max="26" width="7.5" style="1" customWidth="1"/>
  </cols>
  <sheetData>
    <row r="1" spans="1:29" s="104" customFormat="1" ht="29" customHeight="1">
      <c r="A1" s="100" t="s">
        <v>0</v>
      </c>
      <c r="B1" s="101" t="s">
        <v>1</v>
      </c>
      <c r="C1" s="101" t="s">
        <v>2</v>
      </c>
      <c r="D1" s="101" t="s">
        <v>62</v>
      </c>
      <c r="E1" s="102" t="s">
        <v>3</v>
      </c>
      <c r="F1" s="102" t="s">
        <v>81</v>
      </c>
      <c r="G1" s="104" t="s">
        <v>89</v>
      </c>
      <c r="H1" s="102" t="s">
        <v>58</v>
      </c>
      <c r="I1" s="101" t="s">
        <v>4</v>
      </c>
      <c r="J1" s="100" t="s">
        <v>5</v>
      </c>
      <c r="K1" s="101" t="s">
        <v>6</v>
      </c>
      <c r="L1" s="103"/>
      <c r="M1" s="101" t="s">
        <v>7</v>
      </c>
      <c r="N1" s="101" t="s">
        <v>8</v>
      </c>
      <c r="O1" s="101" t="s">
        <v>9</v>
      </c>
      <c r="P1" s="101" t="s">
        <v>10</v>
      </c>
      <c r="Q1" s="101" t="s">
        <v>11</v>
      </c>
      <c r="R1" s="101" t="s">
        <v>12</v>
      </c>
      <c r="S1" s="100" t="s">
        <v>13</v>
      </c>
      <c r="T1" s="101" t="s">
        <v>14</v>
      </c>
      <c r="U1" s="100" t="s">
        <v>15</v>
      </c>
      <c r="W1" s="100" t="s">
        <v>16</v>
      </c>
      <c r="X1" s="100" t="s">
        <v>17</v>
      </c>
      <c r="Y1" s="100" t="s">
        <v>18</v>
      </c>
      <c r="Z1" s="100" t="s">
        <v>19</v>
      </c>
      <c r="AB1" s="104" t="s">
        <v>20</v>
      </c>
      <c r="AC1" s="104" t="s">
        <v>21</v>
      </c>
    </row>
    <row r="2" spans="1:29" ht="20" customHeight="1">
      <c r="A2" s="4">
        <v>401</v>
      </c>
      <c r="B2" s="91"/>
      <c r="C2" s="92"/>
      <c r="D2" s="92"/>
      <c r="E2" s="12"/>
      <c r="F2" s="12"/>
      <c r="G2" s="12"/>
      <c r="H2" s="39" t="str">
        <f t="shared" ref="H2:H23" si="0">IF(G2&lt;&gt;"",IF(YEAR(G2)+3&lt;YEAR(Date_Passage),"OK",IF(AND(YEAR(G2)+3=YEAR(Date_Passage),MONTH(G2)&lt;=MONTH(Date_Passage)),"OK","PAS LES DELAIS")),"")</f>
        <v/>
      </c>
      <c r="I2" s="11">
        <v>45</v>
      </c>
      <c r="J2" s="40" t="str">
        <f t="shared" ref="J2:J33" si="1">(U2)</f>
        <v>N</v>
      </c>
      <c r="K2" s="11">
        <v>0</v>
      </c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11" t="s">
        <v>22</v>
      </c>
      <c r="S2" s="40" t="str">
        <f>IF(AND(X2&gt;=4),"O",IF(AND(Y2&gt;=3),"N",IF(AND(X2=3,Y2=2),"O",IF(AND(X2&lt;=4,Y2&lt;=3),"I"))))</f>
        <v>N</v>
      </c>
      <c r="T2" s="11" t="s">
        <v>22</v>
      </c>
      <c r="U2" s="40" t="str">
        <f>IF(T2="","",T2)</f>
        <v>N</v>
      </c>
      <c r="W2" s="40">
        <f t="shared" ref="W2:W33" si="2">COUNTA(M2:R2)</f>
        <v>6</v>
      </c>
      <c r="X2" s="40">
        <f t="shared" ref="X2:X33" si="3">COUNTIF(M2:R2,"O")</f>
        <v>0</v>
      </c>
      <c r="Y2" s="40">
        <f t="shared" ref="Y2:Y33" si="4">COUNTIF(M2:R2,"N")</f>
        <v>6</v>
      </c>
      <c r="Z2" s="40">
        <f t="shared" ref="Z2:Z33" si="5">COUNTIF(M2:R2,"I")</f>
        <v>0</v>
      </c>
      <c r="AB2">
        <f t="shared" ref="AB2:AB33" si="6">(W2+1)/2</f>
        <v>3.5</v>
      </c>
      <c r="AC2">
        <f t="shared" ref="AC2:AC33" si="7">(W2-1)/2</f>
        <v>2.5</v>
      </c>
    </row>
    <row r="3" spans="1:29" ht="20" customHeight="1">
      <c r="A3" s="4">
        <v>402</v>
      </c>
      <c r="B3" s="91"/>
      <c r="C3" s="92"/>
      <c r="D3" s="92"/>
      <c r="E3" s="12"/>
      <c r="F3" s="12"/>
      <c r="G3" s="12"/>
      <c r="H3" s="39" t="str">
        <f t="shared" si="0"/>
        <v/>
      </c>
      <c r="I3" s="11"/>
      <c r="J3" s="40" t="str">
        <f t="shared" si="1"/>
        <v>N</v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11" t="s">
        <v>22</v>
      </c>
      <c r="S3" s="40" t="str">
        <f>IF(AND(X3&gt;=4),"O",IF(AND(Y3&gt;=3),"N",IF(AND(X3=3,Y3=2),"O",IF(AND(X3&lt;=4,Y3&lt;=3),"I"))))</f>
        <v>N</v>
      </c>
      <c r="T3" s="11" t="s">
        <v>22</v>
      </c>
      <c r="U3" s="40" t="str">
        <f t="shared" ref="U3:U51" si="8">IF(T3="","",T3)</f>
        <v>N</v>
      </c>
      <c r="W3" s="40">
        <f t="shared" si="2"/>
        <v>6</v>
      </c>
      <c r="X3" s="40">
        <f t="shared" si="3"/>
        <v>0</v>
      </c>
      <c r="Y3" s="40">
        <f t="shared" si="4"/>
        <v>6</v>
      </c>
      <c r="Z3" s="40">
        <f t="shared" si="5"/>
        <v>0</v>
      </c>
      <c r="AB3">
        <f t="shared" si="6"/>
        <v>3.5</v>
      </c>
      <c r="AC3">
        <f t="shared" si="7"/>
        <v>2.5</v>
      </c>
    </row>
    <row r="4" spans="1:29" ht="20" customHeight="1">
      <c r="A4" s="4">
        <v>403</v>
      </c>
      <c r="B4" s="91"/>
      <c r="C4" s="92"/>
      <c r="D4" s="92"/>
      <c r="E4" s="12"/>
      <c r="F4" s="12"/>
      <c r="G4" s="93"/>
      <c r="H4" s="39" t="str">
        <f t="shared" si="0"/>
        <v/>
      </c>
      <c r="I4" s="11"/>
      <c r="J4" s="40" t="str">
        <f t="shared" si="1"/>
        <v>N</v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11" t="s">
        <v>22</v>
      </c>
      <c r="S4" s="40" t="str">
        <f t="shared" ref="S4:S51" si="9">IF(AND(X4&gt;=4),"O",IF(AND(Y4&gt;=3),"N",IF(AND(X4=3,Y4=2),"O",IF(AND(X4&lt;=4,Y4&lt;=3),"I"))))</f>
        <v>N</v>
      </c>
      <c r="T4" s="11" t="s">
        <v>22</v>
      </c>
      <c r="U4" s="40" t="str">
        <f t="shared" si="8"/>
        <v>N</v>
      </c>
      <c r="W4" s="40">
        <f t="shared" si="2"/>
        <v>6</v>
      </c>
      <c r="X4" s="40">
        <f t="shared" si="3"/>
        <v>0</v>
      </c>
      <c r="Y4" s="40">
        <f t="shared" si="4"/>
        <v>6</v>
      </c>
      <c r="Z4" s="40">
        <f t="shared" si="5"/>
        <v>0</v>
      </c>
      <c r="AB4">
        <f t="shared" si="6"/>
        <v>3.5</v>
      </c>
      <c r="AC4">
        <f t="shared" si="7"/>
        <v>2.5</v>
      </c>
    </row>
    <row r="5" spans="1:29" ht="20" customHeight="1">
      <c r="A5" s="4">
        <v>404</v>
      </c>
      <c r="B5" s="91"/>
      <c r="C5" s="92"/>
      <c r="D5" s="92"/>
      <c r="E5" s="12"/>
      <c r="F5" s="12"/>
      <c r="G5" s="12"/>
      <c r="H5" s="39" t="str">
        <f t="shared" si="0"/>
        <v/>
      </c>
      <c r="I5" s="11"/>
      <c r="J5" s="40" t="str">
        <f t="shared" si="1"/>
        <v>N</v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11" t="s">
        <v>22</v>
      </c>
      <c r="S5" s="40" t="str">
        <f t="shared" si="9"/>
        <v>N</v>
      </c>
      <c r="T5" s="11" t="s">
        <v>22</v>
      </c>
      <c r="U5" s="40" t="str">
        <f t="shared" si="8"/>
        <v>N</v>
      </c>
      <c r="W5" s="40">
        <f t="shared" si="2"/>
        <v>6</v>
      </c>
      <c r="X5" s="40">
        <f t="shared" si="3"/>
        <v>0</v>
      </c>
      <c r="Y5" s="40">
        <f t="shared" si="4"/>
        <v>6</v>
      </c>
      <c r="Z5" s="40">
        <f t="shared" si="5"/>
        <v>0</v>
      </c>
      <c r="AB5">
        <f t="shared" si="6"/>
        <v>3.5</v>
      </c>
      <c r="AC5">
        <f t="shared" si="7"/>
        <v>2.5</v>
      </c>
    </row>
    <row r="6" spans="1:29" ht="20" customHeight="1">
      <c r="A6" s="4">
        <v>405</v>
      </c>
      <c r="B6" s="91"/>
      <c r="C6" s="92"/>
      <c r="D6" s="92"/>
      <c r="E6" s="12"/>
      <c r="F6" s="12"/>
      <c r="G6" s="12"/>
      <c r="H6" s="39" t="str">
        <f t="shared" si="0"/>
        <v/>
      </c>
      <c r="I6" s="11"/>
      <c r="J6" s="40" t="str">
        <f t="shared" si="1"/>
        <v>N</v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 t="s">
        <v>22</v>
      </c>
      <c r="S6" s="40" t="str">
        <f t="shared" si="9"/>
        <v>N</v>
      </c>
      <c r="T6" s="11" t="s">
        <v>22</v>
      </c>
      <c r="U6" s="40" t="str">
        <f t="shared" si="8"/>
        <v>N</v>
      </c>
      <c r="W6" s="40">
        <f t="shared" si="2"/>
        <v>6</v>
      </c>
      <c r="X6" s="40">
        <f t="shared" si="3"/>
        <v>0</v>
      </c>
      <c r="Y6" s="40">
        <f t="shared" si="4"/>
        <v>6</v>
      </c>
      <c r="Z6" s="40">
        <f t="shared" si="5"/>
        <v>0</v>
      </c>
      <c r="AB6">
        <f t="shared" si="6"/>
        <v>3.5</v>
      </c>
      <c r="AC6">
        <f t="shared" si="7"/>
        <v>2.5</v>
      </c>
    </row>
    <row r="7" spans="1:29" ht="20" customHeight="1">
      <c r="A7" s="4">
        <v>406</v>
      </c>
      <c r="B7" s="91"/>
      <c r="C7" s="92"/>
      <c r="D7" s="92"/>
      <c r="E7" s="12"/>
      <c r="F7" s="12"/>
      <c r="G7" s="12"/>
      <c r="H7" s="39" t="str">
        <f t="shared" si="0"/>
        <v/>
      </c>
      <c r="I7" s="11"/>
      <c r="J7" s="40" t="str">
        <f t="shared" si="1"/>
        <v>N</v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11" t="s">
        <v>22</v>
      </c>
      <c r="S7" s="40" t="str">
        <f t="shared" si="9"/>
        <v>N</v>
      </c>
      <c r="T7" s="11" t="s">
        <v>22</v>
      </c>
      <c r="U7" s="40" t="str">
        <f t="shared" si="8"/>
        <v>N</v>
      </c>
      <c r="W7" s="40">
        <f t="shared" si="2"/>
        <v>6</v>
      </c>
      <c r="X7" s="40">
        <f t="shared" si="3"/>
        <v>0</v>
      </c>
      <c r="Y7" s="40">
        <f t="shared" si="4"/>
        <v>6</v>
      </c>
      <c r="Z7" s="40">
        <f t="shared" si="5"/>
        <v>0</v>
      </c>
      <c r="AB7">
        <f t="shared" si="6"/>
        <v>3.5</v>
      </c>
      <c r="AC7">
        <f t="shared" si="7"/>
        <v>2.5</v>
      </c>
    </row>
    <row r="8" spans="1:29" ht="20" customHeight="1">
      <c r="A8" s="4">
        <v>407</v>
      </c>
      <c r="B8" s="91"/>
      <c r="C8" s="92"/>
      <c r="D8" s="92"/>
      <c r="E8" s="12"/>
      <c r="F8" s="12"/>
      <c r="G8" s="12"/>
      <c r="H8" s="39" t="str">
        <f t="shared" si="0"/>
        <v/>
      </c>
      <c r="I8" s="11"/>
      <c r="J8" s="40" t="str">
        <f t="shared" si="1"/>
        <v>N</v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11" t="s">
        <v>22</v>
      </c>
      <c r="S8" s="40" t="str">
        <f t="shared" si="9"/>
        <v>N</v>
      </c>
      <c r="T8" s="11" t="s">
        <v>22</v>
      </c>
      <c r="U8" s="40" t="str">
        <f t="shared" si="8"/>
        <v>N</v>
      </c>
      <c r="W8" s="40">
        <f t="shared" si="2"/>
        <v>6</v>
      </c>
      <c r="X8" s="40">
        <f t="shared" si="3"/>
        <v>0</v>
      </c>
      <c r="Y8" s="40">
        <f t="shared" si="4"/>
        <v>6</v>
      </c>
      <c r="Z8" s="40">
        <f t="shared" si="5"/>
        <v>0</v>
      </c>
      <c r="AB8">
        <f t="shared" si="6"/>
        <v>3.5</v>
      </c>
      <c r="AC8">
        <f t="shared" si="7"/>
        <v>2.5</v>
      </c>
    </row>
    <row r="9" spans="1:29" ht="20" customHeight="1">
      <c r="A9" s="4">
        <v>408</v>
      </c>
      <c r="B9" s="91"/>
      <c r="C9" s="92"/>
      <c r="D9" s="92"/>
      <c r="E9" s="12"/>
      <c r="F9" s="12"/>
      <c r="G9" s="12"/>
      <c r="H9" s="39" t="str">
        <f t="shared" si="0"/>
        <v/>
      </c>
      <c r="I9" s="11"/>
      <c r="J9" s="40" t="str">
        <f t="shared" si="1"/>
        <v>N</v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11" t="s">
        <v>22</v>
      </c>
      <c r="S9" s="40" t="str">
        <f t="shared" si="9"/>
        <v>N</v>
      </c>
      <c r="T9" s="11" t="s">
        <v>22</v>
      </c>
      <c r="U9" s="40" t="str">
        <f t="shared" si="8"/>
        <v>N</v>
      </c>
      <c r="W9" s="40">
        <f t="shared" si="2"/>
        <v>6</v>
      </c>
      <c r="X9" s="40">
        <f t="shared" si="3"/>
        <v>0</v>
      </c>
      <c r="Y9" s="40">
        <f t="shared" si="4"/>
        <v>6</v>
      </c>
      <c r="Z9" s="40">
        <f t="shared" si="5"/>
        <v>0</v>
      </c>
      <c r="AB9">
        <f t="shared" si="6"/>
        <v>3.5</v>
      </c>
      <c r="AC9">
        <f t="shared" si="7"/>
        <v>2.5</v>
      </c>
    </row>
    <row r="10" spans="1:29" ht="20" customHeight="1">
      <c r="A10" s="4">
        <v>409</v>
      </c>
      <c r="B10" s="91"/>
      <c r="C10" s="92"/>
      <c r="D10" s="92"/>
      <c r="E10" s="12"/>
      <c r="F10" s="12"/>
      <c r="G10" s="93"/>
      <c r="H10" s="39" t="str">
        <f t="shared" si="0"/>
        <v/>
      </c>
      <c r="I10" s="11"/>
      <c r="J10" s="40" t="str">
        <f t="shared" si="1"/>
        <v>N</v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11" t="s">
        <v>22</v>
      </c>
      <c r="S10" s="40" t="str">
        <f t="shared" si="9"/>
        <v>N</v>
      </c>
      <c r="T10" s="11" t="s">
        <v>22</v>
      </c>
      <c r="U10" s="40" t="str">
        <f t="shared" si="8"/>
        <v>N</v>
      </c>
      <c r="W10" s="40">
        <f t="shared" si="2"/>
        <v>6</v>
      </c>
      <c r="X10" s="40">
        <f t="shared" si="3"/>
        <v>0</v>
      </c>
      <c r="Y10" s="40">
        <f t="shared" si="4"/>
        <v>6</v>
      </c>
      <c r="Z10" s="40">
        <f t="shared" si="5"/>
        <v>0</v>
      </c>
      <c r="AB10">
        <f t="shared" si="6"/>
        <v>3.5</v>
      </c>
      <c r="AC10">
        <f t="shared" si="7"/>
        <v>2.5</v>
      </c>
    </row>
    <row r="11" spans="1:29" ht="20" customHeight="1">
      <c r="A11" s="4">
        <v>410</v>
      </c>
      <c r="B11" s="91"/>
      <c r="C11" s="92"/>
      <c r="D11" s="92"/>
      <c r="E11" s="12"/>
      <c r="F11" s="12"/>
      <c r="G11" s="12"/>
      <c r="H11" s="39" t="str">
        <f t="shared" si="0"/>
        <v/>
      </c>
      <c r="I11" s="11"/>
      <c r="J11" s="40" t="str">
        <f t="shared" si="1"/>
        <v>N</v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 t="s">
        <v>22</v>
      </c>
      <c r="S11" s="40" t="str">
        <f t="shared" si="9"/>
        <v>N</v>
      </c>
      <c r="T11" s="11" t="s">
        <v>22</v>
      </c>
      <c r="U11" s="40" t="str">
        <f t="shared" si="8"/>
        <v>N</v>
      </c>
      <c r="W11" s="40">
        <f t="shared" si="2"/>
        <v>6</v>
      </c>
      <c r="X11" s="40">
        <f t="shared" si="3"/>
        <v>0</v>
      </c>
      <c r="Y11" s="40">
        <f t="shared" si="4"/>
        <v>6</v>
      </c>
      <c r="Z11" s="40">
        <f t="shared" si="5"/>
        <v>0</v>
      </c>
      <c r="AB11">
        <f t="shared" si="6"/>
        <v>3.5</v>
      </c>
      <c r="AC11">
        <f t="shared" si="7"/>
        <v>2.5</v>
      </c>
    </row>
    <row r="12" spans="1:29" ht="20" customHeight="1">
      <c r="A12" s="4">
        <v>411</v>
      </c>
      <c r="B12" s="91"/>
      <c r="C12" s="92"/>
      <c r="D12" s="92"/>
      <c r="E12" s="12"/>
      <c r="F12" s="12"/>
      <c r="G12" s="12"/>
      <c r="H12" s="39" t="str">
        <f t="shared" si="0"/>
        <v/>
      </c>
      <c r="I12" s="11"/>
      <c r="J12" s="40" t="str">
        <f t="shared" si="1"/>
        <v>N</v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11" t="s">
        <v>22</v>
      </c>
      <c r="S12" s="40" t="str">
        <f t="shared" si="9"/>
        <v>N</v>
      </c>
      <c r="T12" s="11" t="s">
        <v>22</v>
      </c>
      <c r="U12" s="40" t="str">
        <f t="shared" si="8"/>
        <v>N</v>
      </c>
      <c r="W12" s="40">
        <f t="shared" si="2"/>
        <v>6</v>
      </c>
      <c r="X12" s="40">
        <f t="shared" si="3"/>
        <v>0</v>
      </c>
      <c r="Y12" s="40">
        <f t="shared" si="4"/>
        <v>6</v>
      </c>
      <c r="Z12" s="40">
        <f t="shared" si="5"/>
        <v>0</v>
      </c>
      <c r="AB12">
        <f t="shared" si="6"/>
        <v>3.5</v>
      </c>
      <c r="AC12">
        <f t="shared" si="7"/>
        <v>2.5</v>
      </c>
    </row>
    <row r="13" spans="1:29" ht="20" customHeight="1">
      <c r="A13" s="4">
        <v>412</v>
      </c>
      <c r="B13" s="91"/>
      <c r="C13" s="92"/>
      <c r="D13" s="92"/>
      <c r="E13" s="12"/>
      <c r="F13" s="12"/>
      <c r="G13" s="12"/>
      <c r="H13" s="39" t="str">
        <f t="shared" si="0"/>
        <v/>
      </c>
      <c r="I13" s="11"/>
      <c r="J13" s="40" t="str">
        <f t="shared" si="1"/>
        <v>N</v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11" t="s">
        <v>22</v>
      </c>
      <c r="S13" s="40" t="str">
        <f t="shared" si="9"/>
        <v>N</v>
      </c>
      <c r="T13" s="11" t="s">
        <v>22</v>
      </c>
      <c r="U13" s="40" t="str">
        <f t="shared" si="8"/>
        <v>N</v>
      </c>
      <c r="W13" s="40">
        <f t="shared" si="2"/>
        <v>6</v>
      </c>
      <c r="X13" s="40">
        <f t="shared" si="3"/>
        <v>0</v>
      </c>
      <c r="Y13" s="40">
        <f t="shared" si="4"/>
        <v>6</v>
      </c>
      <c r="Z13" s="40">
        <f t="shared" si="5"/>
        <v>0</v>
      </c>
      <c r="AB13">
        <f t="shared" si="6"/>
        <v>3.5</v>
      </c>
      <c r="AC13">
        <f t="shared" si="7"/>
        <v>2.5</v>
      </c>
    </row>
    <row r="14" spans="1:29" ht="20" customHeight="1">
      <c r="A14" s="4">
        <v>413</v>
      </c>
      <c r="B14" s="91"/>
      <c r="C14" s="92"/>
      <c r="D14" s="92"/>
      <c r="E14" s="12"/>
      <c r="F14" s="12"/>
      <c r="G14" s="12"/>
      <c r="H14" s="39" t="str">
        <f t="shared" si="0"/>
        <v/>
      </c>
      <c r="I14" s="11"/>
      <c r="J14" s="40" t="str">
        <f t="shared" si="1"/>
        <v>N</v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11" t="s">
        <v>22</v>
      </c>
      <c r="S14" s="40" t="str">
        <f t="shared" si="9"/>
        <v>N</v>
      </c>
      <c r="T14" s="11" t="s">
        <v>22</v>
      </c>
      <c r="U14" s="40" t="str">
        <f t="shared" si="8"/>
        <v>N</v>
      </c>
      <c r="W14" s="40">
        <f t="shared" si="2"/>
        <v>6</v>
      </c>
      <c r="X14" s="40">
        <f t="shared" si="3"/>
        <v>0</v>
      </c>
      <c r="Y14" s="40">
        <f t="shared" si="4"/>
        <v>6</v>
      </c>
      <c r="Z14" s="40">
        <f t="shared" si="5"/>
        <v>0</v>
      </c>
      <c r="AB14">
        <f t="shared" si="6"/>
        <v>3.5</v>
      </c>
      <c r="AC14">
        <f t="shared" si="7"/>
        <v>2.5</v>
      </c>
    </row>
    <row r="15" spans="1:29" ht="20" customHeight="1">
      <c r="A15" s="4">
        <v>414</v>
      </c>
      <c r="B15" s="91"/>
      <c r="C15" s="92"/>
      <c r="D15" s="92"/>
      <c r="E15" s="12"/>
      <c r="F15" s="12"/>
      <c r="G15" s="12"/>
      <c r="H15" s="39" t="str">
        <f t="shared" si="0"/>
        <v/>
      </c>
      <c r="I15" s="11"/>
      <c r="J15" s="40" t="str">
        <f t="shared" si="1"/>
        <v>N</v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11" t="s">
        <v>22</v>
      </c>
      <c r="S15" s="40" t="str">
        <f t="shared" si="9"/>
        <v>N</v>
      </c>
      <c r="T15" s="11" t="s">
        <v>22</v>
      </c>
      <c r="U15" s="40" t="str">
        <f t="shared" si="8"/>
        <v>N</v>
      </c>
      <c r="W15" s="40">
        <f t="shared" si="2"/>
        <v>6</v>
      </c>
      <c r="X15" s="40">
        <f t="shared" si="3"/>
        <v>0</v>
      </c>
      <c r="Y15" s="40">
        <f t="shared" si="4"/>
        <v>6</v>
      </c>
      <c r="Z15" s="40">
        <f t="shared" si="5"/>
        <v>0</v>
      </c>
      <c r="AB15">
        <f t="shared" si="6"/>
        <v>3.5</v>
      </c>
      <c r="AC15">
        <f t="shared" si="7"/>
        <v>2.5</v>
      </c>
    </row>
    <row r="16" spans="1:29" ht="20" customHeight="1">
      <c r="A16" s="4">
        <v>415</v>
      </c>
      <c r="B16" s="91"/>
      <c r="C16" s="92"/>
      <c r="D16" s="92"/>
      <c r="E16" s="12"/>
      <c r="F16" s="12"/>
      <c r="G16" s="93"/>
      <c r="H16" s="39" t="str">
        <f t="shared" si="0"/>
        <v/>
      </c>
      <c r="I16" s="11"/>
      <c r="J16" s="40" t="str">
        <f t="shared" si="1"/>
        <v>N</v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11" t="s">
        <v>22</v>
      </c>
      <c r="S16" s="40" t="str">
        <f t="shared" si="9"/>
        <v>N</v>
      </c>
      <c r="T16" s="11" t="s">
        <v>22</v>
      </c>
      <c r="U16" s="40" t="str">
        <f t="shared" si="8"/>
        <v>N</v>
      </c>
      <c r="W16" s="40">
        <f t="shared" si="2"/>
        <v>6</v>
      </c>
      <c r="X16" s="40">
        <f t="shared" si="3"/>
        <v>0</v>
      </c>
      <c r="Y16" s="40">
        <f t="shared" si="4"/>
        <v>6</v>
      </c>
      <c r="Z16" s="40">
        <f t="shared" si="5"/>
        <v>0</v>
      </c>
      <c r="AB16">
        <f t="shared" si="6"/>
        <v>3.5</v>
      </c>
      <c r="AC16">
        <f t="shared" si="7"/>
        <v>2.5</v>
      </c>
    </row>
    <row r="17" spans="1:29" ht="20" customHeight="1">
      <c r="A17" s="4">
        <v>416</v>
      </c>
      <c r="B17" s="91"/>
      <c r="C17" s="92"/>
      <c r="D17" s="92"/>
      <c r="E17" s="12"/>
      <c r="F17" s="12"/>
      <c r="G17" s="12"/>
      <c r="H17" s="39" t="str">
        <f t="shared" si="0"/>
        <v/>
      </c>
      <c r="I17" s="11"/>
      <c r="J17" s="40" t="str">
        <f t="shared" si="1"/>
        <v>N</v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11" t="s">
        <v>22</v>
      </c>
      <c r="S17" s="40" t="str">
        <f t="shared" si="9"/>
        <v>N</v>
      </c>
      <c r="T17" s="11" t="s">
        <v>22</v>
      </c>
      <c r="U17" s="40" t="str">
        <f t="shared" si="8"/>
        <v>N</v>
      </c>
      <c r="W17" s="40">
        <f t="shared" si="2"/>
        <v>6</v>
      </c>
      <c r="X17" s="40">
        <f t="shared" si="3"/>
        <v>0</v>
      </c>
      <c r="Y17" s="40">
        <f t="shared" si="4"/>
        <v>6</v>
      </c>
      <c r="Z17" s="40">
        <f t="shared" si="5"/>
        <v>0</v>
      </c>
      <c r="AB17">
        <f t="shared" si="6"/>
        <v>3.5</v>
      </c>
      <c r="AC17">
        <f t="shared" si="7"/>
        <v>2.5</v>
      </c>
    </row>
    <row r="18" spans="1:29" ht="20" customHeight="1">
      <c r="A18" s="4">
        <v>417</v>
      </c>
      <c r="B18" s="91"/>
      <c r="C18" s="92"/>
      <c r="D18" s="92"/>
      <c r="E18" s="12"/>
      <c r="F18" s="12"/>
      <c r="G18" s="12"/>
      <c r="H18" s="39" t="str">
        <f t="shared" si="0"/>
        <v/>
      </c>
      <c r="I18" s="11"/>
      <c r="J18" s="40" t="str">
        <f t="shared" si="1"/>
        <v>N</v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11" t="s">
        <v>22</v>
      </c>
      <c r="S18" s="40" t="str">
        <f t="shared" si="9"/>
        <v>N</v>
      </c>
      <c r="T18" s="11" t="s">
        <v>22</v>
      </c>
      <c r="U18" s="40" t="str">
        <f t="shared" si="8"/>
        <v>N</v>
      </c>
      <c r="W18" s="40">
        <f t="shared" si="2"/>
        <v>6</v>
      </c>
      <c r="X18" s="40">
        <f t="shared" si="3"/>
        <v>0</v>
      </c>
      <c r="Y18" s="40">
        <f t="shared" si="4"/>
        <v>6</v>
      </c>
      <c r="Z18" s="40">
        <f t="shared" si="5"/>
        <v>0</v>
      </c>
      <c r="AB18">
        <f t="shared" si="6"/>
        <v>3.5</v>
      </c>
      <c r="AC18">
        <f t="shared" si="7"/>
        <v>2.5</v>
      </c>
    </row>
    <row r="19" spans="1:29" ht="20" customHeight="1">
      <c r="A19" s="4">
        <v>418</v>
      </c>
      <c r="B19" s="91"/>
      <c r="C19" s="92"/>
      <c r="D19" s="92"/>
      <c r="E19" s="12"/>
      <c r="F19" s="12"/>
      <c r="G19" s="12"/>
      <c r="H19" s="39" t="str">
        <f t="shared" si="0"/>
        <v/>
      </c>
      <c r="I19" s="11"/>
      <c r="J19" s="40" t="str">
        <f t="shared" si="1"/>
        <v>N</v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11" t="s">
        <v>22</v>
      </c>
      <c r="S19" s="40" t="str">
        <f t="shared" si="9"/>
        <v>N</v>
      </c>
      <c r="T19" s="11" t="s">
        <v>22</v>
      </c>
      <c r="U19" s="40" t="str">
        <f t="shared" si="8"/>
        <v>N</v>
      </c>
      <c r="W19" s="40">
        <f t="shared" si="2"/>
        <v>6</v>
      </c>
      <c r="X19" s="40">
        <f t="shared" si="3"/>
        <v>0</v>
      </c>
      <c r="Y19" s="40">
        <f t="shared" si="4"/>
        <v>6</v>
      </c>
      <c r="Z19" s="40">
        <f t="shared" si="5"/>
        <v>0</v>
      </c>
      <c r="AB19">
        <f t="shared" si="6"/>
        <v>3.5</v>
      </c>
      <c r="AC19">
        <f t="shared" si="7"/>
        <v>2.5</v>
      </c>
    </row>
    <row r="20" spans="1:29" ht="20" customHeight="1">
      <c r="A20" s="4">
        <v>419</v>
      </c>
      <c r="B20" s="91"/>
      <c r="C20" s="92"/>
      <c r="D20" s="92"/>
      <c r="E20" s="12"/>
      <c r="F20" s="12"/>
      <c r="G20" s="12"/>
      <c r="H20" s="39" t="str">
        <f t="shared" si="0"/>
        <v/>
      </c>
      <c r="I20" s="11"/>
      <c r="J20" s="40" t="str">
        <f t="shared" si="1"/>
        <v>N</v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 t="s">
        <v>22</v>
      </c>
      <c r="S20" s="40" t="str">
        <f t="shared" si="9"/>
        <v>N</v>
      </c>
      <c r="T20" s="11" t="s">
        <v>22</v>
      </c>
      <c r="U20" s="40" t="str">
        <f t="shared" si="8"/>
        <v>N</v>
      </c>
      <c r="W20" s="40">
        <f t="shared" si="2"/>
        <v>6</v>
      </c>
      <c r="X20" s="40">
        <f t="shared" si="3"/>
        <v>0</v>
      </c>
      <c r="Y20" s="40">
        <f t="shared" si="4"/>
        <v>6</v>
      </c>
      <c r="Z20" s="40">
        <f t="shared" si="5"/>
        <v>0</v>
      </c>
      <c r="AB20">
        <f t="shared" si="6"/>
        <v>3.5</v>
      </c>
      <c r="AC20">
        <f t="shared" si="7"/>
        <v>2.5</v>
      </c>
    </row>
    <row r="21" spans="1:29" ht="20" customHeight="1">
      <c r="A21" s="4">
        <v>420</v>
      </c>
      <c r="B21" s="91"/>
      <c r="C21" s="92"/>
      <c r="D21" s="92"/>
      <c r="E21" s="12"/>
      <c r="F21" s="12"/>
      <c r="G21" s="12"/>
      <c r="H21" s="39" t="str">
        <f t="shared" si="0"/>
        <v/>
      </c>
      <c r="I21" s="11"/>
      <c r="J21" s="40" t="str">
        <f t="shared" si="1"/>
        <v>N</v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11" t="s">
        <v>22</v>
      </c>
      <c r="S21" s="40" t="str">
        <f t="shared" si="9"/>
        <v>N</v>
      </c>
      <c r="T21" s="11" t="s">
        <v>22</v>
      </c>
      <c r="U21" s="40" t="str">
        <f t="shared" si="8"/>
        <v>N</v>
      </c>
      <c r="W21" s="40">
        <f t="shared" si="2"/>
        <v>6</v>
      </c>
      <c r="X21" s="40">
        <f t="shared" si="3"/>
        <v>0</v>
      </c>
      <c r="Y21" s="40">
        <f t="shared" si="4"/>
        <v>6</v>
      </c>
      <c r="Z21" s="40">
        <f t="shared" si="5"/>
        <v>0</v>
      </c>
      <c r="AB21">
        <f t="shared" si="6"/>
        <v>3.5</v>
      </c>
      <c r="AC21">
        <f t="shared" si="7"/>
        <v>2.5</v>
      </c>
    </row>
    <row r="22" spans="1:29" ht="20" customHeight="1">
      <c r="A22" s="4">
        <v>421</v>
      </c>
      <c r="B22" s="91"/>
      <c r="C22" s="92"/>
      <c r="D22" s="92"/>
      <c r="E22" s="12"/>
      <c r="F22" s="12"/>
      <c r="G22" s="93"/>
      <c r="H22" s="39" t="str">
        <f t="shared" si="0"/>
        <v/>
      </c>
      <c r="I22" s="11"/>
      <c r="J22" s="40" t="str">
        <f t="shared" si="1"/>
        <v>N</v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11" t="s">
        <v>22</v>
      </c>
      <c r="S22" s="40" t="str">
        <f t="shared" si="9"/>
        <v>N</v>
      </c>
      <c r="T22" s="11" t="s">
        <v>22</v>
      </c>
      <c r="U22" s="40" t="str">
        <f t="shared" si="8"/>
        <v>N</v>
      </c>
      <c r="W22" s="40">
        <f t="shared" si="2"/>
        <v>6</v>
      </c>
      <c r="X22" s="40">
        <f t="shared" si="3"/>
        <v>0</v>
      </c>
      <c r="Y22" s="40">
        <f t="shared" si="4"/>
        <v>6</v>
      </c>
      <c r="Z22" s="40">
        <f t="shared" si="5"/>
        <v>0</v>
      </c>
      <c r="AB22">
        <f t="shared" si="6"/>
        <v>3.5</v>
      </c>
      <c r="AC22">
        <f t="shared" si="7"/>
        <v>2.5</v>
      </c>
    </row>
    <row r="23" spans="1:29" ht="20" customHeight="1">
      <c r="A23" s="4">
        <v>422</v>
      </c>
      <c r="B23" s="91"/>
      <c r="C23" s="92"/>
      <c r="D23" s="92"/>
      <c r="E23" s="12"/>
      <c r="F23" s="12"/>
      <c r="G23" s="93"/>
      <c r="H23" s="39" t="str">
        <f t="shared" si="0"/>
        <v/>
      </c>
      <c r="I23" s="11"/>
      <c r="J23" s="40" t="str">
        <f t="shared" si="1"/>
        <v>N</v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11" t="s">
        <v>22</v>
      </c>
      <c r="S23" s="40" t="str">
        <f t="shared" si="9"/>
        <v>N</v>
      </c>
      <c r="T23" s="11" t="s">
        <v>22</v>
      </c>
      <c r="U23" s="40" t="str">
        <f t="shared" si="8"/>
        <v>N</v>
      </c>
      <c r="W23" s="40">
        <f t="shared" si="2"/>
        <v>6</v>
      </c>
      <c r="X23" s="40">
        <f t="shared" si="3"/>
        <v>0</v>
      </c>
      <c r="Y23" s="40">
        <f t="shared" si="4"/>
        <v>6</v>
      </c>
      <c r="Z23" s="40">
        <f t="shared" si="5"/>
        <v>0</v>
      </c>
      <c r="AB23">
        <f t="shared" si="6"/>
        <v>3.5</v>
      </c>
      <c r="AC23">
        <f t="shared" si="7"/>
        <v>2.5</v>
      </c>
    </row>
    <row r="24" spans="1:29" ht="20" customHeight="1">
      <c r="A24" s="4">
        <v>423</v>
      </c>
      <c r="B24" s="71"/>
      <c r="C24" s="67"/>
      <c r="D24" s="67"/>
      <c r="E24" s="12"/>
      <c r="F24" s="12"/>
      <c r="G24" s="12"/>
      <c r="H24" s="39" t="str">
        <f t="shared" ref="H24:H50" si="10">IF(G24&lt;&gt;"",IF(YEAR(G24)+3&lt;YEAR(Date_Passage),"OK",IF(AND(YEAR(G24)+3=YEAR(Date_Passage),MONTH(G24)&lt;=MONTH(Date_Passage)),"OK","PAS LES DELAIS")),"")</f>
        <v/>
      </c>
      <c r="I24" s="11"/>
      <c r="J24" s="40" t="str">
        <f t="shared" si="1"/>
        <v>N</v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11" t="s">
        <v>22</v>
      </c>
      <c r="S24" s="40" t="str">
        <f t="shared" si="9"/>
        <v>N</v>
      </c>
      <c r="T24" s="11" t="s">
        <v>22</v>
      </c>
      <c r="U24" s="40" t="str">
        <f t="shared" si="8"/>
        <v>N</v>
      </c>
      <c r="W24" s="40">
        <f t="shared" si="2"/>
        <v>6</v>
      </c>
      <c r="X24" s="40">
        <f t="shared" si="3"/>
        <v>0</v>
      </c>
      <c r="Y24" s="40">
        <f t="shared" si="4"/>
        <v>6</v>
      </c>
      <c r="Z24" s="40">
        <f t="shared" si="5"/>
        <v>0</v>
      </c>
      <c r="AB24">
        <f t="shared" si="6"/>
        <v>3.5</v>
      </c>
      <c r="AC24">
        <f t="shared" si="7"/>
        <v>2.5</v>
      </c>
    </row>
    <row r="25" spans="1:29" ht="20" customHeight="1">
      <c r="A25" s="4">
        <v>424</v>
      </c>
      <c r="B25" s="71"/>
      <c r="C25" s="67"/>
      <c r="D25" s="67"/>
      <c r="E25" s="12"/>
      <c r="F25" s="12"/>
      <c r="G25" s="12"/>
      <c r="H25" s="39" t="str">
        <f t="shared" si="10"/>
        <v/>
      </c>
      <c r="I25" s="11"/>
      <c r="J25" s="40" t="str">
        <f t="shared" si="1"/>
        <v>N</v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11" t="s">
        <v>22</v>
      </c>
      <c r="S25" s="40" t="str">
        <f t="shared" si="9"/>
        <v>N</v>
      </c>
      <c r="T25" s="11" t="s">
        <v>22</v>
      </c>
      <c r="U25" s="40" t="str">
        <f t="shared" si="8"/>
        <v>N</v>
      </c>
      <c r="W25" s="40">
        <f t="shared" si="2"/>
        <v>6</v>
      </c>
      <c r="X25" s="40">
        <f t="shared" si="3"/>
        <v>0</v>
      </c>
      <c r="Y25" s="40">
        <f t="shared" si="4"/>
        <v>6</v>
      </c>
      <c r="Z25" s="40">
        <f t="shared" si="5"/>
        <v>0</v>
      </c>
      <c r="AB25">
        <f t="shared" si="6"/>
        <v>3.5</v>
      </c>
      <c r="AC25">
        <f t="shared" si="7"/>
        <v>2.5</v>
      </c>
    </row>
    <row r="26" spans="1:29" ht="20" customHeight="1">
      <c r="A26" s="4">
        <v>425</v>
      </c>
      <c r="B26" s="71"/>
      <c r="C26" s="67"/>
      <c r="D26" s="67"/>
      <c r="E26" s="12"/>
      <c r="F26" s="12"/>
      <c r="G26" s="12"/>
      <c r="H26" s="39" t="str">
        <f t="shared" si="10"/>
        <v/>
      </c>
      <c r="I26" s="11"/>
      <c r="J26" s="40" t="str">
        <f t="shared" si="1"/>
        <v>N</v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11" t="s">
        <v>22</v>
      </c>
      <c r="S26" s="40" t="str">
        <f t="shared" si="9"/>
        <v>N</v>
      </c>
      <c r="T26" s="11" t="s">
        <v>22</v>
      </c>
      <c r="U26" s="40" t="str">
        <f t="shared" si="8"/>
        <v>N</v>
      </c>
      <c r="W26" s="40">
        <f t="shared" si="2"/>
        <v>6</v>
      </c>
      <c r="X26" s="40">
        <f t="shared" si="3"/>
        <v>0</v>
      </c>
      <c r="Y26" s="40">
        <f t="shared" si="4"/>
        <v>6</v>
      </c>
      <c r="Z26" s="40">
        <f t="shared" si="5"/>
        <v>0</v>
      </c>
      <c r="AB26">
        <f t="shared" si="6"/>
        <v>3.5</v>
      </c>
      <c r="AC26">
        <f t="shared" si="7"/>
        <v>2.5</v>
      </c>
    </row>
    <row r="27" spans="1:29" ht="20" customHeight="1">
      <c r="A27" s="4">
        <v>426</v>
      </c>
      <c r="B27" s="71"/>
      <c r="C27" s="67"/>
      <c r="D27" s="67"/>
      <c r="E27" s="12"/>
      <c r="F27" s="12"/>
      <c r="G27" s="12"/>
      <c r="H27" s="39" t="str">
        <f t="shared" si="10"/>
        <v/>
      </c>
      <c r="I27" s="11"/>
      <c r="J27" s="40" t="str">
        <f t="shared" si="1"/>
        <v>N</v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11" t="s">
        <v>22</v>
      </c>
      <c r="S27" s="40" t="str">
        <f t="shared" si="9"/>
        <v>N</v>
      </c>
      <c r="T27" s="11" t="s">
        <v>22</v>
      </c>
      <c r="U27" s="40" t="str">
        <f t="shared" si="8"/>
        <v>N</v>
      </c>
      <c r="W27" s="40">
        <f t="shared" si="2"/>
        <v>6</v>
      </c>
      <c r="X27" s="40">
        <f t="shared" si="3"/>
        <v>0</v>
      </c>
      <c r="Y27" s="40">
        <f t="shared" si="4"/>
        <v>6</v>
      </c>
      <c r="Z27" s="40">
        <f t="shared" si="5"/>
        <v>0</v>
      </c>
      <c r="AB27">
        <f t="shared" si="6"/>
        <v>3.5</v>
      </c>
      <c r="AC27">
        <f t="shared" si="7"/>
        <v>2.5</v>
      </c>
    </row>
    <row r="28" spans="1:29" ht="20" customHeight="1">
      <c r="A28" s="4">
        <v>427</v>
      </c>
      <c r="B28" s="71"/>
      <c r="C28" s="67"/>
      <c r="D28" s="67"/>
      <c r="E28" s="12"/>
      <c r="F28" s="12"/>
      <c r="G28" s="12"/>
      <c r="H28" s="39" t="str">
        <f t="shared" si="10"/>
        <v/>
      </c>
      <c r="I28" s="11"/>
      <c r="J28" s="40" t="str">
        <f t="shared" si="1"/>
        <v>N</v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11" t="s">
        <v>22</v>
      </c>
      <c r="S28" s="40" t="str">
        <f t="shared" si="9"/>
        <v>N</v>
      </c>
      <c r="T28" s="11" t="s">
        <v>22</v>
      </c>
      <c r="U28" s="40" t="str">
        <f t="shared" si="8"/>
        <v>N</v>
      </c>
      <c r="W28" s="40">
        <f t="shared" si="2"/>
        <v>6</v>
      </c>
      <c r="X28" s="40">
        <f t="shared" si="3"/>
        <v>0</v>
      </c>
      <c r="Y28" s="40">
        <f t="shared" si="4"/>
        <v>6</v>
      </c>
      <c r="Z28" s="40">
        <f t="shared" si="5"/>
        <v>0</v>
      </c>
      <c r="AB28">
        <f t="shared" si="6"/>
        <v>3.5</v>
      </c>
      <c r="AC28">
        <f t="shared" si="7"/>
        <v>2.5</v>
      </c>
    </row>
    <row r="29" spans="1:29" ht="20" customHeight="1">
      <c r="A29" s="4">
        <v>428</v>
      </c>
      <c r="B29" s="71"/>
      <c r="C29" s="67"/>
      <c r="D29" s="67"/>
      <c r="E29" s="12"/>
      <c r="F29" s="12"/>
      <c r="G29" s="12"/>
      <c r="H29" s="39" t="str">
        <f t="shared" si="10"/>
        <v/>
      </c>
      <c r="I29" s="11"/>
      <c r="J29" s="40" t="str">
        <f t="shared" si="1"/>
        <v>N</v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11" t="s">
        <v>22</v>
      </c>
      <c r="S29" s="40" t="str">
        <f t="shared" si="9"/>
        <v>N</v>
      </c>
      <c r="T29" s="11" t="s">
        <v>22</v>
      </c>
      <c r="U29" s="40" t="str">
        <f t="shared" si="8"/>
        <v>N</v>
      </c>
      <c r="W29" s="40">
        <f t="shared" si="2"/>
        <v>6</v>
      </c>
      <c r="X29" s="40">
        <f t="shared" si="3"/>
        <v>0</v>
      </c>
      <c r="Y29" s="40">
        <f t="shared" si="4"/>
        <v>6</v>
      </c>
      <c r="Z29" s="40">
        <f t="shared" si="5"/>
        <v>0</v>
      </c>
      <c r="AB29">
        <f t="shared" si="6"/>
        <v>3.5</v>
      </c>
      <c r="AC29">
        <f t="shared" si="7"/>
        <v>2.5</v>
      </c>
    </row>
    <row r="30" spans="1:29" ht="20" customHeight="1">
      <c r="A30" s="4">
        <v>429</v>
      </c>
      <c r="B30" s="71"/>
      <c r="C30" s="67"/>
      <c r="D30" s="67"/>
      <c r="E30" s="12"/>
      <c r="F30" s="12"/>
      <c r="G30" s="12"/>
      <c r="H30" s="39" t="str">
        <f t="shared" si="10"/>
        <v/>
      </c>
      <c r="I30" s="11"/>
      <c r="J30" s="40" t="str">
        <f t="shared" si="1"/>
        <v>N</v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11" t="s">
        <v>22</v>
      </c>
      <c r="S30" s="40" t="str">
        <f t="shared" si="9"/>
        <v>N</v>
      </c>
      <c r="T30" s="11" t="s">
        <v>22</v>
      </c>
      <c r="U30" s="40" t="str">
        <f t="shared" si="8"/>
        <v>N</v>
      </c>
      <c r="W30" s="40">
        <f t="shared" si="2"/>
        <v>6</v>
      </c>
      <c r="X30" s="40">
        <f t="shared" si="3"/>
        <v>0</v>
      </c>
      <c r="Y30" s="40">
        <f t="shared" si="4"/>
        <v>6</v>
      </c>
      <c r="Z30" s="40">
        <f t="shared" si="5"/>
        <v>0</v>
      </c>
      <c r="AB30">
        <f t="shared" si="6"/>
        <v>3.5</v>
      </c>
      <c r="AC30">
        <f t="shared" si="7"/>
        <v>2.5</v>
      </c>
    </row>
    <row r="31" spans="1:29" ht="20" customHeight="1">
      <c r="A31" s="4">
        <v>430</v>
      </c>
      <c r="B31" s="71"/>
      <c r="C31" s="67"/>
      <c r="D31" s="67"/>
      <c r="E31" s="12"/>
      <c r="F31" s="12"/>
      <c r="G31" s="12"/>
      <c r="H31" s="39" t="str">
        <f t="shared" si="10"/>
        <v/>
      </c>
      <c r="I31" s="11"/>
      <c r="J31" s="40" t="str">
        <f t="shared" si="1"/>
        <v>N</v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 t="s">
        <v>22</v>
      </c>
      <c r="S31" s="40" t="str">
        <f t="shared" si="9"/>
        <v>N</v>
      </c>
      <c r="T31" s="11" t="s">
        <v>22</v>
      </c>
      <c r="U31" s="40" t="str">
        <f t="shared" si="8"/>
        <v>N</v>
      </c>
      <c r="W31" s="40">
        <f t="shared" si="2"/>
        <v>6</v>
      </c>
      <c r="X31" s="40">
        <f t="shared" si="3"/>
        <v>0</v>
      </c>
      <c r="Y31" s="40">
        <f t="shared" si="4"/>
        <v>6</v>
      </c>
      <c r="Z31" s="40">
        <f t="shared" si="5"/>
        <v>0</v>
      </c>
      <c r="AB31">
        <f t="shared" si="6"/>
        <v>3.5</v>
      </c>
      <c r="AC31">
        <f t="shared" si="7"/>
        <v>2.5</v>
      </c>
    </row>
    <row r="32" spans="1:29" ht="20" customHeight="1">
      <c r="A32" s="4">
        <v>431</v>
      </c>
      <c r="B32" s="71"/>
      <c r="C32" s="67"/>
      <c r="D32" s="67"/>
      <c r="E32" s="12"/>
      <c r="F32" s="12"/>
      <c r="G32" s="12"/>
      <c r="H32" s="39" t="str">
        <f t="shared" si="10"/>
        <v/>
      </c>
      <c r="I32" s="11"/>
      <c r="J32" s="40" t="str">
        <f t="shared" si="1"/>
        <v>N</v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  <c r="S32" s="40" t="str">
        <f t="shared" si="9"/>
        <v>N</v>
      </c>
      <c r="T32" s="11" t="s">
        <v>22</v>
      </c>
      <c r="U32" s="40" t="str">
        <f t="shared" si="8"/>
        <v>N</v>
      </c>
      <c r="W32" s="40">
        <f t="shared" si="2"/>
        <v>6</v>
      </c>
      <c r="X32" s="40">
        <f t="shared" si="3"/>
        <v>0</v>
      </c>
      <c r="Y32" s="40">
        <f t="shared" si="4"/>
        <v>6</v>
      </c>
      <c r="Z32" s="40">
        <f t="shared" si="5"/>
        <v>0</v>
      </c>
      <c r="AB32">
        <f t="shared" si="6"/>
        <v>3.5</v>
      </c>
      <c r="AC32">
        <f t="shared" si="7"/>
        <v>2.5</v>
      </c>
    </row>
    <row r="33" spans="1:29" ht="20" customHeight="1">
      <c r="A33" s="4">
        <v>432</v>
      </c>
      <c r="B33" s="71"/>
      <c r="C33" s="67"/>
      <c r="D33" s="67"/>
      <c r="E33" s="12"/>
      <c r="F33" s="12"/>
      <c r="G33" s="12"/>
      <c r="H33" s="39" t="str">
        <f t="shared" si="10"/>
        <v/>
      </c>
      <c r="I33" s="11"/>
      <c r="J33" s="40" t="str">
        <f t="shared" si="1"/>
        <v>N</v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11" t="s">
        <v>22</v>
      </c>
      <c r="S33" s="40" t="str">
        <f t="shared" si="9"/>
        <v>N</v>
      </c>
      <c r="T33" s="11" t="s">
        <v>22</v>
      </c>
      <c r="U33" s="40" t="str">
        <f t="shared" si="8"/>
        <v>N</v>
      </c>
      <c r="W33" s="40">
        <f t="shared" si="2"/>
        <v>6</v>
      </c>
      <c r="X33" s="40">
        <f t="shared" si="3"/>
        <v>0</v>
      </c>
      <c r="Y33" s="40">
        <f t="shared" si="4"/>
        <v>6</v>
      </c>
      <c r="Z33" s="40">
        <f t="shared" si="5"/>
        <v>0</v>
      </c>
      <c r="AB33">
        <f t="shared" si="6"/>
        <v>3.5</v>
      </c>
      <c r="AC33">
        <f t="shared" si="7"/>
        <v>2.5</v>
      </c>
    </row>
    <row r="34" spans="1:29" ht="20" customHeight="1">
      <c r="A34" s="4">
        <v>433</v>
      </c>
      <c r="B34" s="67"/>
      <c r="C34" s="67"/>
      <c r="D34" s="67"/>
      <c r="E34" s="12"/>
      <c r="F34" s="12"/>
      <c r="G34" s="12"/>
      <c r="H34" s="39" t="str">
        <f t="shared" si="10"/>
        <v/>
      </c>
      <c r="I34" s="11"/>
      <c r="J34" s="40" t="str">
        <f t="shared" ref="J34:J51" si="11">(U34)</f>
        <v>N</v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  <c r="S34" s="40" t="str">
        <f t="shared" si="9"/>
        <v>N</v>
      </c>
      <c r="T34" s="11" t="s">
        <v>22</v>
      </c>
      <c r="U34" s="40" t="str">
        <f t="shared" si="8"/>
        <v>N</v>
      </c>
      <c r="W34" s="40">
        <f t="shared" ref="W34:W51" si="12">COUNTA(M34:R34)</f>
        <v>6</v>
      </c>
      <c r="X34" s="40">
        <f t="shared" ref="X34:X51" si="13">COUNTIF(M34:R34,"O")</f>
        <v>0</v>
      </c>
      <c r="Y34" s="40">
        <f t="shared" ref="Y34:Y51" si="14">COUNTIF(M34:R34,"N")</f>
        <v>6</v>
      </c>
      <c r="Z34" s="40">
        <f t="shared" ref="Z34:Z51" si="15">COUNTIF(M34:R34,"I")</f>
        <v>0</v>
      </c>
      <c r="AB34">
        <f t="shared" ref="AB34:AB51" si="16">(W34+1)/2</f>
        <v>3.5</v>
      </c>
      <c r="AC34">
        <f t="shared" ref="AC34:AC51" si="17">(W34-1)/2</f>
        <v>2.5</v>
      </c>
    </row>
    <row r="35" spans="1:29" ht="20" customHeight="1">
      <c r="A35" s="4">
        <v>434</v>
      </c>
      <c r="B35" s="67"/>
      <c r="C35" s="67"/>
      <c r="D35" s="67"/>
      <c r="E35" s="12"/>
      <c r="F35" s="12"/>
      <c r="G35" s="12"/>
      <c r="H35" s="39" t="str">
        <f t="shared" si="10"/>
        <v/>
      </c>
      <c r="I35" s="11"/>
      <c r="J35" s="40" t="str">
        <f t="shared" si="11"/>
        <v>N</v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  <c r="S35" s="40" t="str">
        <f t="shared" si="9"/>
        <v>N</v>
      </c>
      <c r="T35" s="11" t="s">
        <v>22</v>
      </c>
      <c r="U35" s="40" t="str">
        <f t="shared" si="8"/>
        <v>N</v>
      </c>
      <c r="W35" s="40">
        <f t="shared" si="12"/>
        <v>6</v>
      </c>
      <c r="X35" s="40">
        <f t="shared" si="13"/>
        <v>0</v>
      </c>
      <c r="Y35" s="40">
        <f t="shared" si="14"/>
        <v>6</v>
      </c>
      <c r="Z35" s="40">
        <f t="shared" si="15"/>
        <v>0</v>
      </c>
      <c r="AB35">
        <f t="shared" si="16"/>
        <v>3.5</v>
      </c>
      <c r="AC35">
        <f t="shared" si="17"/>
        <v>2.5</v>
      </c>
    </row>
    <row r="36" spans="1:29" ht="20" customHeight="1">
      <c r="A36" s="4">
        <v>435</v>
      </c>
      <c r="B36" s="67"/>
      <c r="C36" s="67"/>
      <c r="D36" s="67"/>
      <c r="E36" s="12"/>
      <c r="F36" s="12"/>
      <c r="G36" s="12"/>
      <c r="H36" s="39" t="str">
        <f t="shared" si="10"/>
        <v/>
      </c>
      <c r="I36" s="11"/>
      <c r="J36" s="40" t="str">
        <f t="shared" si="11"/>
        <v>N</v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11" t="s">
        <v>22</v>
      </c>
      <c r="S36" s="40" t="str">
        <f t="shared" si="9"/>
        <v>N</v>
      </c>
      <c r="T36" s="11" t="s">
        <v>22</v>
      </c>
      <c r="U36" s="40" t="str">
        <f t="shared" si="8"/>
        <v>N</v>
      </c>
      <c r="W36" s="40">
        <f t="shared" si="12"/>
        <v>6</v>
      </c>
      <c r="X36" s="40">
        <f t="shared" si="13"/>
        <v>0</v>
      </c>
      <c r="Y36" s="40">
        <f t="shared" si="14"/>
        <v>6</v>
      </c>
      <c r="Z36" s="40">
        <f t="shared" si="15"/>
        <v>0</v>
      </c>
      <c r="AB36">
        <f t="shared" si="16"/>
        <v>3.5</v>
      </c>
      <c r="AC36">
        <f t="shared" si="17"/>
        <v>2.5</v>
      </c>
    </row>
    <row r="37" spans="1:29" ht="20" customHeight="1">
      <c r="A37" s="4">
        <v>436</v>
      </c>
      <c r="B37" s="67"/>
      <c r="C37" s="67"/>
      <c r="D37" s="67"/>
      <c r="E37" s="12"/>
      <c r="F37" s="12"/>
      <c r="G37" s="12"/>
      <c r="H37" s="39" t="str">
        <f t="shared" si="10"/>
        <v/>
      </c>
      <c r="I37" s="11"/>
      <c r="J37" s="40" t="str">
        <f t="shared" si="11"/>
        <v>N</v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11" t="s">
        <v>22</v>
      </c>
      <c r="S37" s="40" t="str">
        <f t="shared" si="9"/>
        <v>N</v>
      </c>
      <c r="T37" s="11" t="s">
        <v>22</v>
      </c>
      <c r="U37" s="40" t="str">
        <f t="shared" si="8"/>
        <v>N</v>
      </c>
      <c r="W37" s="40">
        <f t="shared" si="12"/>
        <v>6</v>
      </c>
      <c r="X37" s="40">
        <f t="shared" si="13"/>
        <v>0</v>
      </c>
      <c r="Y37" s="40">
        <f t="shared" si="14"/>
        <v>6</v>
      </c>
      <c r="Z37" s="40">
        <f t="shared" si="15"/>
        <v>0</v>
      </c>
      <c r="AB37">
        <f t="shared" si="16"/>
        <v>3.5</v>
      </c>
      <c r="AC37">
        <f t="shared" si="17"/>
        <v>2.5</v>
      </c>
    </row>
    <row r="38" spans="1:29" ht="20" customHeight="1">
      <c r="A38" s="4">
        <v>437</v>
      </c>
      <c r="B38" s="67"/>
      <c r="C38" s="67"/>
      <c r="D38" s="67"/>
      <c r="E38" s="12"/>
      <c r="F38" s="12"/>
      <c r="G38" s="12"/>
      <c r="H38" s="39" t="str">
        <f t="shared" si="10"/>
        <v/>
      </c>
      <c r="I38" s="11"/>
      <c r="J38" s="40" t="str">
        <f t="shared" si="11"/>
        <v>N</v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11" t="s">
        <v>22</v>
      </c>
      <c r="S38" s="40" t="str">
        <f t="shared" si="9"/>
        <v>N</v>
      </c>
      <c r="T38" s="11" t="s">
        <v>22</v>
      </c>
      <c r="U38" s="40" t="str">
        <f t="shared" si="8"/>
        <v>N</v>
      </c>
      <c r="W38" s="40">
        <f t="shared" si="12"/>
        <v>6</v>
      </c>
      <c r="X38" s="40">
        <f t="shared" si="13"/>
        <v>0</v>
      </c>
      <c r="Y38" s="40">
        <f t="shared" si="14"/>
        <v>6</v>
      </c>
      <c r="Z38" s="40">
        <f t="shared" si="15"/>
        <v>0</v>
      </c>
      <c r="AB38">
        <f t="shared" si="16"/>
        <v>3.5</v>
      </c>
      <c r="AC38">
        <f t="shared" si="17"/>
        <v>2.5</v>
      </c>
    </row>
    <row r="39" spans="1:29" ht="20" customHeight="1">
      <c r="A39" s="4">
        <v>438</v>
      </c>
      <c r="B39" s="67"/>
      <c r="C39" s="67"/>
      <c r="D39" s="67"/>
      <c r="E39" s="12"/>
      <c r="F39" s="12"/>
      <c r="G39" s="12"/>
      <c r="H39" s="39" t="str">
        <f t="shared" si="10"/>
        <v/>
      </c>
      <c r="I39" s="11"/>
      <c r="J39" s="40" t="str">
        <f t="shared" si="11"/>
        <v>N</v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11" t="s">
        <v>22</v>
      </c>
      <c r="S39" s="40" t="str">
        <f t="shared" si="9"/>
        <v>N</v>
      </c>
      <c r="T39" s="11" t="s">
        <v>22</v>
      </c>
      <c r="U39" s="40" t="str">
        <f t="shared" si="8"/>
        <v>N</v>
      </c>
      <c r="W39" s="40">
        <f t="shared" si="12"/>
        <v>6</v>
      </c>
      <c r="X39" s="40">
        <f t="shared" si="13"/>
        <v>0</v>
      </c>
      <c r="Y39" s="40">
        <f t="shared" si="14"/>
        <v>6</v>
      </c>
      <c r="Z39" s="40">
        <f t="shared" si="15"/>
        <v>0</v>
      </c>
      <c r="AB39">
        <f t="shared" si="16"/>
        <v>3.5</v>
      </c>
      <c r="AC39">
        <f t="shared" si="17"/>
        <v>2.5</v>
      </c>
    </row>
    <row r="40" spans="1:29" ht="20" customHeight="1">
      <c r="A40" s="4">
        <v>439</v>
      </c>
      <c r="B40" s="67"/>
      <c r="C40" s="67"/>
      <c r="D40" s="67"/>
      <c r="E40" s="12"/>
      <c r="F40" s="12"/>
      <c r="G40" s="12"/>
      <c r="H40" s="39" t="str">
        <f t="shared" si="10"/>
        <v/>
      </c>
      <c r="I40" s="11"/>
      <c r="J40" s="40" t="str">
        <f t="shared" si="11"/>
        <v>N</v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11" t="s">
        <v>22</v>
      </c>
      <c r="S40" s="40" t="str">
        <f t="shared" si="9"/>
        <v>N</v>
      </c>
      <c r="T40" s="11" t="s">
        <v>22</v>
      </c>
      <c r="U40" s="40" t="str">
        <f t="shared" si="8"/>
        <v>N</v>
      </c>
      <c r="W40" s="40">
        <f t="shared" si="12"/>
        <v>6</v>
      </c>
      <c r="X40" s="40">
        <f t="shared" si="13"/>
        <v>0</v>
      </c>
      <c r="Y40" s="40">
        <f t="shared" si="14"/>
        <v>6</v>
      </c>
      <c r="Z40" s="40">
        <f t="shared" si="15"/>
        <v>0</v>
      </c>
      <c r="AB40">
        <f t="shared" si="16"/>
        <v>3.5</v>
      </c>
      <c r="AC40">
        <f t="shared" si="17"/>
        <v>2.5</v>
      </c>
    </row>
    <row r="41" spans="1:29" ht="20" customHeight="1">
      <c r="A41" s="4">
        <v>440</v>
      </c>
      <c r="B41" s="67"/>
      <c r="C41" s="67"/>
      <c r="D41" s="67"/>
      <c r="E41" s="12"/>
      <c r="F41" s="12"/>
      <c r="G41" s="12"/>
      <c r="H41" s="39" t="str">
        <f t="shared" si="10"/>
        <v/>
      </c>
      <c r="I41" s="11"/>
      <c r="J41" s="40" t="str">
        <f t="shared" si="11"/>
        <v>N</v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11" t="s">
        <v>22</v>
      </c>
      <c r="S41" s="40" t="str">
        <f t="shared" si="9"/>
        <v>N</v>
      </c>
      <c r="T41" s="11" t="s">
        <v>22</v>
      </c>
      <c r="U41" s="40" t="str">
        <f t="shared" si="8"/>
        <v>N</v>
      </c>
      <c r="W41" s="40">
        <f t="shared" si="12"/>
        <v>6</v>
      </c>
      <c r="X41" s="40">
        <f t="shared" si="13"/>
        <v>0</v>
      </c>
      <c r="Y41" s="40">
        <f t="shared" si="14"/>
        <v>6</v>
      </c>
      <c r="Z41" s="40">
        <f t="shared" si="15"/>
        <v>0</v>
      </c>
      <c r="AB41">
        <f t="shared" si="16"/>
        <v>3.5</v>
      </c>
      <c r="AC41">
        <f t="shared" si="17"/>
        <v>2.5</v>
      </c>
    </row>
    <row r="42" spans="1:29" ht="20" customHeight="1">
      <c r="A42" s="4">
        <v>441</v>
      </c>
      <c r="B42" s="67"/>
      <c r="C42" s="67"/>
      <c r="D42" s="67"/>
      <c r="E42" s="12"/>
      <c r="F42" s="12"/>
      <c r="G42" s="12"/>
      <c r="H42" s="39" t="str">
        <f t="shared" si="10"/>
        <v/>
      </c>
      <c r="I42" s="11"/>
      <c r="J42" s="40" t="str">
        <f t="shared" si="11"/>
        <v>N</v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11" t="s">
        <v>22</v>
      </c>
      <c r="S42" s="40" t="str">
        <f t="shared" si="9"/>
        <v>N</v>
      </c>
      <c r="T42" s="11" t="s">
        <v>22</v>
      </c>
      <c r="U42" s="40" t="str">
        <f t="shared" si="8"/>
        <v>N</v>
      </c>
      <c r="W42" s="40">
        <f t="shared" si="12"/>
        <v>6</v>
      </c>
      <c r="X42" s="40">
        <f t="shared" si="13"/>
        <v>0</v>
      </c>
      <c r="Y42" s="40">
        <f t="shared" si="14"/>
        <v>6</v>
      </c>
      <c r="Z42" s="40">
        <f t="shared" si="15"/>
        <v>0</v>
      </c>
      <c r="AB42">
        <f t="shared" si="16"/>
        <v>3.5</v>
      </c>
      <c r="AC42">
        <f t="shared" si="17"/>
        <v>2.5</v>
      </c>
    </row>
    <row r="43" spans="1:29" ht="20" customHeight="1">
      <c r="A43" s="4">
        <v>442</v>
      </c>
      <c r="B43" s="67"/>
      <c r="C43" s="67"/>
      <c r="D43" s="67"/>
      <c r="E43" s="12"/>
      <c r="F43" s="12"/>
      <c r="G43" s="12"/>
      <c r="H43" s="39" t="str">
        <f t="shared" si="10"/>
        <v/>
      </c>
      <c r="I43" s="11"/>
      <c r="J43" s="40" t="str">
        <f t="shared" si="11"/>
        <v>N</v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11" t="s">
        <v>22</v>
      </c>
      <c r="S43" s="40" t="str">
        <f t="shared" si="9"/>
        <v>N</v>
      </c>
      <c r="T43" s="11" t="s">
        <v>22</v>
      </c>
      <c r="U43" s="40" t="str">
        <f t="shared" si="8"/>
        <v>N</v>
      </c>
      <c r="W43" s="40">
        <f t="shared" si="12"/>
        <v>6</v>
      </c>
      <c r="X43" s="40">
        <f t="shared" si="13"/>
        <v>0</v>
      </c>
      <c r="Y43" s="40">
        <f t="shared" si="14"/>
        <v>6</v>
      </c>
      <c r="Z43" s="40">
        <f t="shared" si="15"/>
        <v>0</v>
      </c>
      <c r="AB43">
        <f t="shared" si="16"/>
        <v>3.5</v>
      </c>
      <c r="AC43">
        <f t="shared" si="17"/>
        <v>2.5</v>
      </c>
    </row>
    <row r="44" spans="1:29" ht="20" customHeight="1">
      <c r="A44" s="4">
        <v>443</v>
      </c>
      <c r="B44" s="67"/>
      <c r="C44" s="67"/>
      <c r="D44" s="67"/>
      <c r="E44" s="12"/>
      <c r="F44" s="12"/>
      <c r="G44" s="12"/>
      <c r="H44" s="39" t="str">
        <f t="shared" si="10"/>
        <v/>
      </c>
      <c r="I44" s="11"/>
      <c r="J44" s="40" t="str">
        <f t="shared" si="11"/>
        <v>N</v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11" t="s">
        <v>22</v>
      </c>
      <c r="S44" s="40" t="str">
        <f t="shared" si="9"/>
        <v>N</v>
      </c>
      <c r="T44" s="11" t="s">
        <v>22</v>
      </c>
      <c r="U44" s="40" t="str">
        <f t="shared" si="8"/>
        <v>N</v>
      </c>
      <c r="W44" s="40">
        <f t="shared" si="12"/>
        <v>6</v>
      </c>
      <c r="X44" s="40">
        <f t="shared" si="13"/>
        <v>0</v>
      </c>
      <c r="Y44" s="40">
        <f t="shared" si="14"/>
        <v>6</v>
      </c>
      <c r="Z44" s="40">
        <f t="shared" si="15"/>
        <v>0</v>
      </c>
      <c r="AB44">
        <f t="shared" si="16"/>
        <v>3.5</v>
      </c>
      <c r="AC44">
        <f t="shared" si="17"/>
        <v>2.5</v>
      </c>
    </row>
    <row r="45" spans="1:29" ht="20" customHeight="1">
      <c r="A45" s="4">
        <v>444</v>
      </c>
      <c r="B45" s="67"/>
      <c r="C45" s="67"/>
      <c r="D45" s="67"/>
      <c r="E45" s="12"/>
      <c r="F45" s="12"/>
      <c r="G45" s="12"/>
      <c r="H45" s="39" t="str">
        <f t="shared" si="10"/>
        <v/>
      </c>
      <c r="I45" s="11"/>
      <c r="J45" s="40" t="str">
        <f t="shared" si="11"/>
        <v>N</v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11" t="s">
        <v>22</v>
      </c>
      <c r="S45" s="40" t="str">
        <f t="shared" si="9"/>
        <v>N</v>
      </c>
      <c r="T45" s="11" t="s">
        <v>22</v>
      </c>
      <c r="U45" s="40" t="str">
        <f t="shared" si="8"/>
        <v>N</v>
      </c>
      <c r="W45" s="40">
        <f t="shared" si="12"/>
        <v>6</v>
      </c>
      <c r="X45" s="40">
        <f t="shared" si="13"/>
        <v>0</v>
      </c>
      <c r="Y45" s="40">
        <f t="shared" si="14"/>
        <v>6</v>
      </c>
      <c r="Z45" s="40">
        <f t="shared" si="15"/>
        <v>0</v>
      </c>
      <c r="AB45">
        <f t="shared" si="16"/>
        <v>3.5</v>
      </c>
      <c r="AC45">
        <f t="shared" si="17"/>
        <v>2.5</v>
      </c>
    </row>
    <row r="46" spans="1:29" ht="20" customHeight="1">
      <c r="A46" s="4">
        <v>445</v>
      </c>
      <c r="B46" s="67"/>
      <c r="C46" s="67"/>
      <c r="D46" s="67"/>
      <c r="E46" s="12"/>
      <c r="F46" s="12"/>
      <c r="G46" s="12"/>
      <c r="H46" s="39" t="str">
        <f t="shared" si="10"/>
        <v/>
      </c>
      <c r="I46" s="11"/>
      <c r="J46" s="40" t="str">
        <f t="shared" si="11"/>
        <v>N</v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11" t="s">
        <v>22</v>
      </c>
      <c r="S46" s="40" t="str">
        <f t="shared" si="9"/>
        <v>N</v>
      </c>
      <c r="T46" s="11" t="s">
        <v>22</v>
      </c>
      <c r="U46" s="40" t="str">
        <f t="shared" si="8"/>
        <v>N</v>
      </c>
      <c r="W46" s="40">
        <f t="shared" si="12"/>
        <v>6</v>
      </c>
      <c r="X46" s="40">
        <f t="shared" si="13"/>
        <v>0</v>
      </c>
      <c r="Y46" s="40">
        <f t="shared" si="14"/>
        <v>6</v>
      </c>
      <c r="Z46" s="40">
        <f t="shared" si="15"/>
        <v>0</v>
      </c>
      <c r="AB46">
        <f t="shared" si="16"/>
        <v>3.5</v>
      </c>
      <c r="AC46">
        <f t="shared" si="17"/>
        <v>2.5</v>
      </c>
    </row>
    <row r="47" spans="1:29" ht="20" customHeight="1">
      <c r="A47" s="4">
        <v>446</v>
      </c>
      <c r="B47" s="67"/>
      <c r="C47" s="67"/>
      <c r="D47" s="67"/>
      <c r="E47" s="12"/>
      <c r="F47" s="12"/>
      <c r="G47" s="12"/>
      <c r="H47" s="39" t="str">
        <f t="shared" si="10"/>
        <v/>
      </c>
      <c r="I47" s="11"/>
      <c r="J47" s="40" t="str">
        <f t="shared" si="11"/>
        <v>N</v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11" t="s">
        <v>22</v>
      </c>
      <c r="S47" s="40" t="str">
        <f t="shared" si="9"/>
        <v>N</v>
      </c>
      <c r="T47" s="11" t="s">
        <v>22</v>
      </c>
      <c r="U47" s="40" t="str">
        <f t="shared" si="8"/>
        <v>N</v>
      </c>
      <c r="W47" s="40">
        <f t="shared" si="12"/>
        <v>6</v>
      </c>
      <c r="X47" s="40">
        <f t="shared" si="13"/>
        <v>0</v>
      </c>
      <c r="Y47" s="40">
        <f t="shared" si="14"/>
        <v>6</v>
      </c>
      <c r="Z47" s="40">
        <f t="shared" si="15"/>
        <v>0</v>
      </c>
      <c r="AB47">
        <f t="shared" si="16"/>
        <v>3.5</v>
      </c>
      <c r="AC47">
        <f t="shared" si="17"/>
        <v>2.5</v>
      </c>
    </row>
    <row r="48" spans="1:29" ht="20" customHeight="1">
      <c r="A48" s="4">
        <v>447</v>
      </c>
      <c r="B48" s="67"/>
      <c r="C48" s="67"/>
      <c r="D48" s="67"/>
      <c r="E48" s="12"/>
      <c r="F48" s="12"/>
      <c r="G48" s="12"/>
      <c r="H48" s="39" t="str">
        <f t="shared" si="10"/>
        <v/>
      </c>
      <c r="I48" s="11"/>
      <c r="J48" s="40" t="str">
        <f t="shared" si="11"/>
        <v>N</v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11" t="s">
        <v>22</v>
      </c>
      <c r="S48" s="40" t="str">
        <f t="shared" si="9"/>
        <v>N</v>
      </c>
      <c r="T48" s="11" t="s">
        <v>22</v>
      </c>
      <c r="U48" s="40" t="str">
        <f t="shared" si="8"/>
        <v>N</v>
      </c>
      <c r="W48" s="40">
        <f t="shared" si="12"/>
        <v>6</v>
      </c>
      <c r="X48" s="40">
        <f t="shared" si="13"/>
        <v>0</v>
      </c>
      <c r="Y48" s="40">
        <f t="shared" si="14"/>
        <v>6</v>
      </c>
      <c r="Z48" s="40">
        <f t="shared" si="15"/>
        <v>0</v>
      </c>
      <c r="AB48">
        <f t="shared" si="16"/>
        <v>3.5</v>
      </c>
      <c r="AC48">
        <f t="shared" si="17"/>
        <v>2.5</v>
      </c>
    </row>
    <row r="49" spans="1:29" ht="20" customHeight="1">
      <c r="A49" s="4">
        <v>448</v>
      </c>
      <c r="B49" s="67"/>
      <c r="C49" s="67"/>
      <c r="D49" s="67"/>
      <c r="E49" s="12"/>
      <c r="F49" s="12"/>
      <c r="G49" s="12"/>
      <c r="H49" s="39" t="str">
        <f t="shared" si="10"/>
        <v/>
      </c>
      <c r="I49" s="11"/>
      <c r="J49" s="40" t="str">
        <f t="shared" si="11"/>
        <v>N</v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11" t="s">
        <v>22</v>
      </c>
      <c r="S49" s="40" t="str">
        <f t="shared" si="9"/>
        <v>N</v>
      </c>
      <c r="T49" s="11" t="s">
        <v>22</v>
      </c>
      <c r="U49" s="40" t="str">
        <f t="shared" si="8"/>
        <v>N</v>
      </c>
      <c r="W49" s="40">
        <f t="shared" si="12"/>
        <v>6</v>
      </c>
      <c r="X49" s="40">
        <f t="shared" si="13"/>
        <v>0</v>
      </c>
      <c r="Y49" s="40">
        <f t="shared" si="14"/>
        <v>6</v>
      </c>
      <c r="Z49" s="40">
        <f t="shared" si="15"/>
        <v>0</v>
      </c>
      <c r="AB49">
        <f t="shared" si="16"/>
        <v>3.5</v>
      </c>
      <c r="AC49">
        <f t="shared" si="17"/>
        <v>2.5</v>
      </c>
    </row>
    <row r="50" spans="1:29" ht="20" customHeight="1">
      <c r="A50" s="4">
        <v>449</v>
      </c>
      <c r="B50" s="67"/>
      <c r="C50" s="67"/>
      <c r="D50" s="67"/>
      <c r="E50" s="12"/>
      <c r="F50" s="12"/>
      <c r="G50" s="12"/>
      <c r="H50" s="39" t="str">
        <f t="shared" si="10"/>
        <v/>
      </c>
      <c r="I50" s="11"/>
      <c r="J50" s="40" t="str">
        <f t="shared" si="11"/>
        <v>N</v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11" t="s">
        <v>22</v>
      </c>
      <c r="S50" s="40" t="str">
        <f t="shared" si="9"/>
        <v>N</v>
      </c>
      <c r="T50" s="11" t="s">
        <v>22</v>
      </c>
      <c r="U50" s="40" t="str">
        <f t="shared" si="8"/>
        <v>N</v>
      </c>
      <c r="W50" s="40">
        <f t="shared" si="12"/>
        <v>6</v>
      </c>
      <c r="X50" s="40">
        <f t="shared" si="13"/>
        <v>0</v>
      </c>
      <c r="Y50" s="40">
        <f t="shared" si="14"/>
        <v>6</v>
      </c>
      <c r="Z50" s="40">
        <f t="shared" si="15"/>
        <v>0</v>
      </c>
      <c r="AB50">
        <f t="shared" si="16"/>
        <v>3.5</v>
      </c>
      <c r="AC50">
        <f t="shared" si="17"/>
        <v>2.5</v>
      </c>
    </row>
    <row r="51" spans="1:29" ht="20" customHeight="1">
      <c r="A51" s="4">
        <v>450</v>
      </c>
      <c r="B51" s="67"/>
      <c r="C51" s="67"/>
      <c r="D51" s="67"/>
      <c r="E51" s="12"/>
      <c r="F51" s="12"/>
      <c r="G51" s="12"/>
      <c r="H51" s="39" t="str">
        <f>IF(G51&lt;&gt;"",IF(YEAR(G51)+3&lt;YEAR(Date_Passage),"OK",IF(AND(YEAR(G51)+3=YEAR(Date_Passage),MONTH(G51)&lt;=MONTH(Date_Passage)),"OK","PAS LES DELAIS")),"")</f>
        <v/>
      </c>
      <c r="I51" s="11"/>
      <c r="J51" s="40" t="str">
        <f t="shared" si="11"/>
        <v>N</v>
      </c>
      <c r="K51" s="11"/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11" t="s">
        <v>22</v>
      </c>
      <c r="S51" s="40" t="str">
        <f t="shared" si="9"/>
        <v>N</v>
      </c>
      <c r="T51" s="11" t="s">
        <v>22</v>
      </c>
      <c r="U51" s="40" t="str">
        <f t="shared" si="8"/>
        <v>N</v>
      </c>
      <c r="W51" s="40">
        <f t="shared" si="12"/>
        <v>6</v>
      </c>
      <c r="X51" s="40">
        <f t="shared" si="13"/>
        <v>0</v>
      </c>
      <c r="Y51" s="40">
        <f t="shared" si="14"/>
        <v>6</v>
      </c>
      <c r="Z51" s="40">
        <f t="shared" si="15"/>
        <v>0</v>
      </c>
      <c r="AB51">
        <f t="shared" si="16"/>
        <v>3.5</v>
      </c>
      <c r="AC51">
        <f t="shared" si="17"/>
        <v>2.5</v>
      </c>
    </row>
    <row r="52" spans="1:29" ht="18" customHeight="1">
      <c r="I52" s="11">
        <f>SUM(I2:I51)</f>
        <v>45</v>
      </c>
      <c r="J52" s="18">
        <f>COUNTIF(J2:J51,"O")</f>
        <v>0</v>
      </c>
      <c r="K52" s="11">
        <f>SUM(K2:K51)</f>
        <v>0</v>
      </c>
    </row>
    <row r="53" spans="1:29" ht="18" customHeight="1"/>
    <row r="54" spans="1:29" ht="18" customHeight="1"/>
    <row r="55" spans="1:29" ht="18" customHeight="1"/>
    <row r="56" spans="1:29" ht="18" customHeight="1"/>
    <row r="57" spans="1:29" ht="18" customHeight="1"/>
    <row r="58" spans="1:29" ht="18" customHeight="1"/>
    <row r="59" spans="1:29" ht="18" customHeight="1"/>
    <row r="60" spans="1:29" ht="18" customHeight="1"/>
    <row r="61" spans="1:29" ht="18" customHeight="1"/>
    <row r="62" spans="1:29" ht="18" customHeight="1"/>
    <row r="63" spans="1:29" ht="18" customHeight="1"/>
    <row r="64" spans="1:29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sortState ref="B2:I23">
    <sortCondition descending="1" ref="E2:E23"/>
  </sortState>
  <phoneticPr fontId="0" type="noConversion"/>
  <conditionalFormatting sqref="B2:B7">
    <cfRule type="duplicateValues" dxfId="5" priority="7"/>
  </conditionalFormatting>
  <conditionalFormatting sqref="B8:B13">
    <cfRule type="duplicateValues" dxfId="4" priority="4"/>
  </conditionalFormatting>
  <conditionalFormatting sqref="B14:B19">
    <cfRule type="duplicateValues" dxfId="3" priority="3"/>
  </conditionalFormatting>
  <conditionalFormatting sqref="B20:B22">
    <cfRule type="duplicateValues" dxfId="2" priority="2"/>
  </conditionalFormatting>
  <conditionalFormatting sqref="B23">
    <cfRule type="duplicateValues" dxfId="1" priority="1"/>
  </conditionalFormatting>
  <printOptions horizontalCentered="1"/>
  <pageMargins left="0.39370078740157483" right="0.39370078740157483" top="1.0629921259842521" bottom="0.86614173228346458" header="0.51181102362204722" footer="0.51181102362204722"/>
  <pageSetup paperSize="9" scale="90" fitToWidth="2" orientation="landscape"/>
  <headerFooter alignWithMargins="0">
    <oddHeader>&amp;C&amp;"Arial,Gras"&amp;12Passage de Grades&amp;10
&amp;"Arial,Gras italique"&amp;12&amp;A</oddHeader>
    <oddFooter xml:space="preserve">&amp;L
&amp;RDate : </oddFooter>
  </headerFooter>
  <colBreaks count="1" manualBreakCount="1">
    <brk id="12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zoomScale="115" zoomScaleSheetLayoutView="115" workbookViewId="0">
      <selection activeCell="I16" sqref="I16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42"/>
      <c r="B1" s="42"/>
      <c r="C1" s="42"/>
      <c r="D1" s="42"/>
      <c r="E1" s="42"/>
      <c r="F1" s="42"/>
      <c r="G1" s="42"/>
      <c r="H1" s="42"/>
      <c r="I1" s="43"/>
    </row>
    <row r="2" spans="1:18">
      <c r="A2" s="42"/>
      <c r="B2" s="42"/>
      <c r="C2" s="42"/>
      <c r="D2" s="42"/>
      <c r="E2" s="42"/>
      <c r="F2" s="42"/>
      <c r="G2" s="42"/>
      <c r="H2" s="42"/>
      <c r="I2" s="43"/>
    </row>
    <row r="3" spans="1:18">
      <c r="A3" s="42"/>
      <c r="B3" s="42"/>
      <c r="C3" s="42"/>
      <c r="D3" s="42"/>
      <c r="E3" s="42"/>
      <c r="F3" s="42"/>
      <c r="G3" s="42"/>
      <c r="H3" s="42"/>
      <c r="I3" s="43"/>
    </row>
    <row r="4" spans="1:18">
      <c r="A4" s="42"/>
      <c r="B4" s="42"/>
      <c r="C4" s="42"/>
      <c r="D4" s="42"/>
      <c r="E4" s="42"/>
      <c r="F4" s="42"/>
      <c r="G4" s="42"/>
      <c r="H4" s="42"/>
      <c r="I4" s="43"/>
    </row>
    <row r="5" spans="1:18">
      <c r="A5" s="42"/>
      <c r="B5" s="42"/>
      <c r="C5" s="42"/>
      <c r="D5" s="42"/>
      <c r="E5" s="42"/>
      <c r="F5" s="42"/>
      <c r="G5" s="42"/>
      <c r="H5" s="42"/>
      <c r="I5" s="43"/>
    </row>
    <row r="6" spans="1:18">
      <c r="A6" s="42"/>
      <c r="B6" s="42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401</v>
      </c>
      <c r="B12" s="47" t="str">
        <f ca="1">IF('4èm DAN'!E2="","",INT((TODAY()-'4èm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402</v>
      </c>
      <c r="B13" s="47" t="str">
        <f ca="1">IF('4èm DAN'!E3="","",INT((TODAY()-'4èm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403</v>
      </c>
      <c r="B14" s="47" t="str">
        <f ca="1">IF('4èm DAN'!E4="","",INT((TODAY()-'4èm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404</v>
      </c>
      <c r="B15" s="47" t="str">
        <f ca="1">IF('4èm DAN'!E5="","",INT((TODAY()-'4èm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405</v>
      </c>
      <c r="B16" s="47" t="str">
        <f ca="1">IF('4èm DAN'!E6="","",INT((TODAY()-'4èm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406</v>
      </c>
      <c r="B17" s="47" t="str">
        <f ca="1">IF('4èm DAN'!E7="","",INT((TODAY()-'4èm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407</v>
      </c>
      <c r="B18" s="47" t="str">
        <f ca="1">IF('4èm DAN'!E8="","",INT((TODAY()-'4èm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408</v>
      </c>
      <c r="B19" s="47" t="str">
        <f ca="1">IF('4èm DAN'!E9="","",INT((TODAY()-'4èm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409</v>
      </c>
      <c r="B20" s="47" t="str">
        <f ca="1">IF('4èm DAN'!E10="","",INT((TODAY()-'4èm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410</v>
      </c>
      <c r="B21" s="47" t="str">
        <f ca="1">IF('4èm DAN'!E11="","",INT((TODAY()-'4èm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411</v>
      </c>
      <c r="B22" s="47" t="str">
        <f ca="1">IF('4èm DAN'!E12="","",INT((TODAY()-'4èm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412</v>
      </c>
      <c r="B23" s="47" t="str">
        <f ca="1">IF('4èm DAN'!E13="","",INT((TODAY()-'4èm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413</v>
      </c>
      <c r="B24" s="47" t="str">
        <f ca="1">IF('4èm DAN'!E14="","",INT((TODAY()-'4èm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414</v>
      </c>
      <c r="B25" s="47" t="str">
        <f ca="1">IF('4èm DAN'!E15="","",INT((TODAY()-'4èm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415</v>
      </c>
      <c r="B26" s="47" t="str">
        <f ca="1">IF('4èm DAN'!E16="","",INT((TODAY()-'4èm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416</v>
      </c>
      <c r="B27" s="47" t="str">
        <f ca="1">IF('4èm DAN'!E17="","",INT((TODAY()-'4èm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417</v>
      </c>
      <c r="B28" s="47" t="str">
        <f ca="1">IF('4èm DAN'!E18="","",INT((TODAY()-'4èm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418</v>
      </c>
      <c r="B29" s="47" t="str">
        <f ca="1">IF('4èm DAN'!E19="","",INT((TODAY()-'4èm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419</v>
      </c>
      <c r="B30" s="47" t="str">
        <f ca="1">IF('4èm DAN'!E20="","",INT((TODAY()-'4èm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420</v>
      </c>
      <c r="B31" s="47" t="str">
        <f ca="1">IF('4èm DAN'!E21="","",INT((TODAY()-'4èm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421</v>
      </c>
      <c r="B32" s="47" t="str">
        <f ca="1">IF('4èm DAN'!E22="","",INT((TODAY()-'4èm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422</v>
      </c>
      <c r="B33" s="47" t="str">
        <f ca="1">IF('4èm DAN'!E23="","",INT((TODAY()-'4èm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423</v>
      </c>
      <c r="B34" s="47" t="str">
        <f ca="1">IF('4èm DAN'!E24="","",INT((TODAY()-'4èm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424</v>
      </c>
      <c r="B35" s="47" t="str">
        <f ca="1">IF('4èm DAN'!E25="","",INT((TODAY()-'4èm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425</v>
      </c>
      <c r="B36" s="47" t="str">
        <f ca="1">IF('4èm DAN'!E26="","",INT((TODAY()-'4èm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426</v>
      </c>
      <c r="B37" s="47" t="str">
        <f ca="1">IF('4èm DAN'!E27="","",INT((TODAY()-'4èm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427</v>
      </c>
      <c r="B38" s="47" t="str">
        <f ca="1">IF('4èm DAN'!E28="","",INT((TODAY()-'4èm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428</v>
      </c>
      <c r="B39" s="47" t="str">
        <f ca="1">IF('4èm DAN'!E29="","",INT((TODAY()-'4èm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429</v>
      </c>
      <c r="B40" s="47" t="str">
        <f ca="1">IF('4èm DAN'!E30="","",INT((TODAY()-'4èm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430</v>
      </c>
      <c r="B41" s="47" t="str">
        <f ca="1">IF('4èm DAN'!E31="","",INT((TODAY()-'4èm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7" spans="1:9">
      <c r="A47" s="42"/>
      <c r="B47" s="42"/>
      <c r="C47" s="42"/>
      <c r="D47" s="42"/>
      <c r="E47" s="42"/>
      <c r="F47" s="42"/>
      <c r="G47" s="42"/>
      <c r="H47" s="42"/>
      <c r="I47" s="43"/>
    </row>
    <row r="48" spans="1:9">
      <c r="A48" s="42"/>
      <c r="B48" s="42"/>
      <c r="C48" s="42"/>
      <c r="D48" s="42"/>
      <c r="E48" s="42"/>
      <c r="F48" s="42" t="s">
        <v>74</v>
      </c>
      <c r="G48" s="42"/>
      <c r="H48" s="42"/>
      <c r="I48" s="43"/>
    </row>
  </sheetData>
  <mergeCells count="3">
    <mergeCell ref="A9:I9"/>
    <mergeCell ref="A7:D7"/>
    <mergeCell ref="E7:G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topLeftCell="I1" zoomScale="85" zoomScaleSheetLayoutView="85" workbookViewId="0">
      <selection activeCell="A4" sqref="A4"/>
    </sheetView>
  </sheetViews>
  <sheetFormatPr baseColWidth="10" defaultRowHeight="76" x14ac:dyDescent="0"/>
  <cols>
    <col min="1" max="1" width="29.33203125" style="85" customWidth="1"/>
    <col min="2" max="2" width="5.6640625" customWidth="1"/>
    <col min="3" max="3" width="26.1640625" customWidth="1"/>
    <col min="4" max="4" width="5.6640625" customWidth="1"/>
    <col min="5" max="5" width="23.83203125" bestFit="1" customWidth="1"/>
    <col min="6" max="6" width="5.6640625" customWidth="1"/>
    <col min="7" max="7" width="25" customWidth="1"/>
    <col min="8" max="8" width="5.83203125" customWidth="1"/>
    <col min="9" max="9" width="27.1640625" customWidth="1"/>
    <col min="10" max="10" width="5.6640625" customWidth="1"/>
    <col min="11" max="11" width="24.5" bestFit="1" customWidth="1"/>
    <col min="12" max="12" width="3.5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IF('4èm DAN'!J2="O",'4èm DAN'!A2," ")</f>
        <v xml:space="preserve"> </v>
      </c>
      <c r="C4" s="85" t="str">
        <f>IF('4èm DAN'!J12="O",'4èm DAN'!A12," ")</f>
        <v xml:space="preserve"> </v>
      </c>
      <c r="E4" s="85" t="str">
        <f>IF('4èm DAN'!J22="O",'4èm DAN'!A22," ")</f>
        <v xml:space="preserve"> </v>
      </c>
      <c r="G4" s="85" t="str">
        <f>IF('4èm DAN'!J32="O",'4èm DAN'!A32," ")</f>
        <v xml:space="preserve"> </v>
      </c>
      <c r="I4" s="85" t="str">
        <f>IF('4èm DAN'!J42="O",'4èm DAN'!A42," ")</f>
        <v xml:space="preserve"> </v>
      </c>
    </row>
    <row r="5" spans="1:11" ht="69.5" customHeight="1">
      <c r="A5" s="85" t="str">
        <f>IF('4èm DAN'!J3="O",'4èm DAN'!A3," ")</f>
        <v xml:space="preserve"> </v>
      </c>
      <c r="C5" s="85" t="str">
        <f>IF('4èm DAN'!J13="O",'4èm DAN'!A13," ")</f>
        <v xml:space="preserve"> </v>
      </c>
      <c r="E5" s="85" t="str">
        <f>IF('4èm DAN'!J23="O",'4èm DAN'!A23," ")</f>
        <v xml:space="preserve"> </v>
      </c>
      <c r="G5" s="85" t="str">
        <f>IF('4èm DAN'!J33="O",'4èm DAN'!A33," ")</f>
        <v xml:space="preserve"> </v>
      </c>
      <c r="I5" s="85" t="str">
        <f>IF('4èm DAN'!J43="O",'4èm DAN'!A43," ")</f>
        <v xml:space="preserve"> </v>
      </c>
    </row>
    <row r="6" spans="1:11" ht="69.5" customHeight="1">
      <c r="A6" s="85" t="str">
        <f>IF('4èm DAN'!J4="O",'4èm DAN'!A4," ")</f>
        <v xml:space="preserve"> </v>
      </c>
      <c r="C6" s="85" t="str">
        <f>IF('4èm DAN'!J14="O",'4èm DAN'!A14," ")</f>
        <v xml:space="preserve"> </v>
      </c>
      <c r="E6" s="85" t="str">
        <f>IF('4èm DAN'!J24="O",'4èm DAN'!A24," ")</f>
        <v xml:space="preserve"> </v>
      </c>
      <c r="G6" s="85" t="str">
        <f>IF('4èm DAN'!J34="O",'4èm DAN'!A34," ")</f>
        <v xml:space="preserve"> </v>
      </c>
      <c r="I6" s="85" t="str">
        <f>IF('4èm DAN'!J44="O",'4èm DAN'!A44," ")</f>
        <v xml:space="preserve"> </v>
      </c>
    </row>
    <row r="7" spans="1:11" ht="69.5" customHeight="1">
      <c r="A7" s="85" t="str">
        <f>IF('4èm DAN'!J5="O",'4èm DAN'!A5," ")</f>
        <v xml:space="preserve"> </v>
      </c>
      <c r="C7" s="85" t="str">
        <f>IF('4èm DAN'!J15="O",'4èm DAN'!A15," ")</f>
        <v xml:space="preserve"> </v>
      </c>
      <c r="E7" s="85" t="str">
        <f>IF('4èm DAN'!J25="O",'4èm DAN'!A25," ")</f>
        <v xml:space="preserve"> </v>
      </c>
      <c r="G7" s="85" t="str">
        <f>IF('4èm DAN'!J35="O",'4èm DAN'!A35," ")</f>
        <v xml:space="preserve"> </v>
      </c>
      <c r="I7" s="85" t="str">
        <f>IF('4èm DAN'!J45="O",'4èm DAN'!A45," ")</f>
        <v xml:space="preserve"> </v>
      </c>
    </row>
    <row r="8" spans="1:11" ht="69.5" customHeight="1">
      <c r="A8" s="85" t="str">
        <f>IF('4èm DAN'!J6="O",'4èm DAN'!A6," ")</f>
        <v xml:space="preserve"> </v>
      </c>
      <c r="C8" s="85" t="str">
        <f>IF('4èm DAN'!J16="O",'4èm DAN'!A16," ")</f>
        <v xml:space="preserve"> </v>
      </c>
      <c r="E8" s="85" t="str">
        <f>IF('4èm DAN'!J26="O",'4èm DAN'!A26," ")</f>
        <v xml:space="preserve"> </v>
      </c>
      <c r="G8" s="85" t="str">
        <f>IF('4èm DAN'!J36="O",'4èm DAN'!A36," ")</f>
        <v xml:space="preserve"> </v>
      </c>
      <c r="I8" s="85" t="str">
        <f>IF('4èm DAN'!J46="O",'4èm DAN'!A46," ")</f>
        <v xml:space="preserve"> </v>
      </c>
    </row>
    <row r="9" spans="1:11" ht="69.5" customHeight="1">
      <c r="A9" s="85" t="str">
        <f>IF('4èm DAN'!J7="O",'4èm DAN'!A7," ")</f>
        <v xml:space="preserve"> </v>
      </c>
      <c r="C9" s="85" t="str">
        <f>IF('4èm DAN'!J17="O",'4èm DAN'!A17," ")</f>
        <v xml:space="preserve"> </v>
      </c>
      <c r="E9" s="85" t="str">
        <f>IF('4èm DAN'!J27="O",'4èm DAN'!A27," ")</f>
        <v xml:space="preserve"> </v>
      </c>
      <c r="G9" s="85" t="str">
        <f>IF('4èm DAN'!J37="O",'4èm DAN'!A37," ")</f>
        <v xml:space="preserve"> </v>
      </c>
      <c r="I9" s="85" t="str">
        <f>IF('4èm DAN'!J47="O",'4èm DAN'!A47," ")</f>
        <v xml:space="preserve"> </v>
      </c>
    </row>
    <row r="10" spans="1:11" ht="69.5" customHeight="1">
      <c r="A10" s="85" t="str">
        <f>IF('4èm DAN'!J8="O",'4èm DAN'!A8," ")</f>
        <v xml:space="preserve"> </v>
      </c>
      <c r="C10" s="85" t="str">
        <f>IF('4èm DAN'!J18="O",'4èm DAN'!A18," ")</f>
        <v xml:space="preserve"> </v>
      </c>
      <c r="E10" s="85" t="str">
        <f>IF('4èm DAN'!J28="O",'4èm DAN'!A28," ")</f>
        <v xml:space="preserve"> </v>
      </c>
      <c r="G10" s="85" t="str">
        <f>IF('4èm DAN'!J38="O",'4èm DAN'!A38," ")</f>
        <v xml:space="preserve"> </v>
      </c>
      <c r="I10" s="85" t="str">
        <f>IF('4èm DAN'!J48="O",'4èm DAN'!A48," ")</f>
        <v xml:space="preserve"> </v>
      </c>
    </row>
    <row r="11" spans="1:11" ht="69.5" customHeight="1">
      <c r="A11" s="85" t="str">
        <f>IF('4èm DAN'!J9="O",'4èm DAN'!A9," ")</f>
        <v xml:space="preserve"> </v>
      </c>
      <c r="C11" s="85" t="str">
        <f>IF('4èm DAN'!J19="O",'4èm DAN'!A19," ")</f>
        <v xml:space="preserve"> </v>
      </c>
      <c r="E11" s="85" t="str">
        <f>IF('4èm DAN'!J29="O",'4èm DAN'!A29," ")</f>
        <v xml:space="preserve"> </v>
      </c>
      <c r="G11" s="85" t="str">
        <f>IF('4èm DAN'!J39="O",'4èm DAN'!A39," ")</f>
        <v xml:space="preserve"> </v>
      </c>
      <c r="I11" s="85" t="str">
        <f>IF('4èm DAN'!J49="O",'4èm DAN'!A49," ")</f>
        <v xml:space="preserve"> </v>
      </c>
    </row>
    <row r="12" spans="1:11" ht="69.5" customHeight="1">
      <c r="A12" s="85" t="str">
        <f>IF('4èm DAN'!J10="O",'4èm DAN'!A10," ")</f>
        <v xml:space="preserve"> </v>
      </c>
      <c r="C12" s="85" t="str">
        <f>IF('4èm DAN'!J20="O",'4èm DAN'!A20," ")</f>
        <v xml:space="preserve"> </v>
      </c>
      <c r="E12" s="85" t="str">
        <f>IF('4èm DAN'!J30="O",'4èm DAN'!A30," ")</f>
        <v xml:space="preserve"> </v>
      </c>
      <c r="G12" s="85" t="str">
        <f>IF('4èm DAN'!J40="O",'4èm DAN'!A40," ")</f>
        <v xml:space="preserve"> </v>
      </c>
      <c r="I12" s="85" t="str">
        <f>IF('4èm DAN'!J50="O",'4èm DAN'!A50," ")</f>
        <v xml:space="preserve"> </v>
      </c>
    </row>
    <row r="13" spans="1:11" ht="69.5" customHeight="1">
      <c r="A13" s="85" t="str">
        <f>IF('4èm DAN'!J11="O",'4èm DAN'!A11," ")</f>
        <v xml:space="preserve"> </v>
      </c>
      <c r="C13" s="85" t="str">
        <f>IF('4èm DAN'!J21="O",'4èm DAN'!A21," ")</f>
        <v xml:space="preserve"> </v>
      </c>
      <c r="E13" s="85" t="str">
        <f>IF('4èm DAN'!J31="O",'4èm DAN'!A31," ")</f>
        <v xml:space="preserve"> </v>
      </c>
      <c r="G13" s="85" t="str">
        <f>IF('4èm DAN'!J41="O",'4èm DAN'!A41," ")</f>
        <v xml:space="preserve"> </v>
      </c>
      <c r="I13" s="85" t="str">
        <f>IF('4èm DAN'!J51="O",'4èm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C775"/>
  <sheetViews>
    <sheetView tabSelected="1" view="pageBreakPreview" zoomScale="115" zoomScaleNormal="115" zoomScaleSheetLayoutView="100" zoomScalePageLayoutView="115" workbookViewId="0">
      <pane xSplit="1" topLeftCell="B1" activePane="topRight" state="frozen"/>
      <selection activeCell="F2" sqref="F2"/>
      <selection pane="topRight" activeCell="G1" sqref="G1"/>
    </sheetView>
  </sheetViews>
  <sheetFormatPr baseColWidth="10" defaultRowHeight="12" x14ac:dyDescent="0"/>
  <cols>
    <col min="1" max="1" width="4.5" style="1" customWidth="1"/>
    <col min="2" max="2" width="25.6640625" style="13" customWidth="1"/>
    <col min="3" max="4" width="17.6640625" style="13" customWidth="1"/>
    <col min="5" max="5" width="11.6640625" style="16" customWidth="1"/>
    <col min="6" max="6" width="24.83203125" style="16" customWidth="1"/>
    <col min="7" max="8" width="15.83203125" style="16" customWidth="1"/>
    <col min="9" max="9" width="9.83203125" style="13" customWidth="1"/>
    <col min="10" max="10" width="9.83203125" style="1" customWidth="1"/>
    <col min="11" max="11" width="9.83203125" style="13" customWidth="1"/>
    <col min="12" max="12" width="1.83203125" style="14" customWidth="1"/>
    <col min="13" max="18" width="6.5" style="13" customWidth="1"/>
    <col min="19" max="19" width="10.33203125" style="1" customWidth="1"/>
    <col min="20" max="20" width="5.1640625" style="13" customWidth="1"/>
    <col min="21" max="21" width="10.33203125" style="1" customWidth="1"/>
    <col min="22" max="22" width="3.83203125" style="1" customWidth="1"/>
    <col min="23" max="25" width="6.33203125" style="1" customWidth="1"/>
    <col min="26" max="26" width="7.5" style="1" customWidth="1"/>
  </cols>
  <sheetData>
    <row r="1" spans="1:29" s="104" customFormat="1" ht="29" customHeight="1">
      <c r="A1" s="100" t="s">
        <v>0</v>
      </c>
      <c r="B1" s="101" t="s">
        <v>1</v>
      </c>
      <c r="C1" s="101" t="s">
        <v>2</v>
      </c>
      <c r="D1" s="101" t="s">
        <v>62</v>
      </c>
      <c r="E1" s="102" t="s">
        <v>3</v>
      </c>
      <c r="F1" s="102" t="s">
        <v>81</v>
      </c>
      <c r="G1" s="104" t="s">
        <v>89</v>
      </c>
      <c r="H1" s="102" t="s">
        <v>58</v>
      </c>
      <c r="I1" s="101" t="s">
        <v>4</v>
      </c>
      <c r="J1" s="100" t="s">
        <v>5</v>
      </c>
      <c r="K1" s="101" t="s">
        <v>6</v>
      </c>
      <c r="L1" s="103"/>
      <c r="M1" s="101" t="s">
        <v>7</v>
      </c>
      <c r="N1" s="101" t="s">
        <v>8</v>
      </c>
      <c r="O1" s="101" t="s">
        <v>9</v>
      </c>
      <c r="P1" s="101" t="s">
        <v>10</v>
      </c>
      <c r="Q1" s="101" t="s">
        <v>11</v>
      </c>
      <c r="R1" s="101" t="s">
        <v>12</v>
      </c>
      <c r="S1" s="100" t="s">
        <v>13</v>
      </c>
      <c r="T1" s="101" t="s">
        <v>14</v>
      </c>
      <c r="U1" s="100" t="s">
        <v>15</v>
      </c>
      <c r="W1" s="100" t="s">
        <v>16</v>
      </c>
      <c r="X1" s="100" t="s">
        <v>17</v>
      </c>
      <c r="Y1" s="100" t="s">
        <v>18</v>
      </c>
      <c r="Z1" s="100" t="s">
        <v>19</v>
      </c>
      <c r="AB1" s="104" t="s">
        <v>20</v>
      </c>
      <c r="AC1" s="104" t="s">
        <v>21</v>
      </c>
    </row>
    <row r="2" spans="1:29" ht="20" customHeight="1">
      <c r="A2" s="4">
        <v>501</v>
      </c>
      <c r="B2" s="91"/>
      <c r="C2" s="94"/>
      <c r="D2" s="93"/>
      <c r="E2" s="12"/>
      <c r="F2" s="12"/>
      <c r="G2" s="12"/>
      <c r="H2" s="66" t="str">
        <f t="shared" ref="H2:H17" si="0">IF(G2&lt;&gt;"",IF(YEAR(G2)+4&lt;YEAR(Date_Passage),"OK",IF(AND(YEAR(G2)+4=YEAR(Date_Passage),MONTH(G2)&lt;=MONTH(Date_Passage)),"OK","PAS LES DELAIS")),"")</f>
        <v/>
      </c>
      <c r="I2" s="11">
        <v>55</v>
      </c>
      <c r="J2" s="40" t="str">
        <f t="shared" ref="J2:J33" si="1">(U2)</f>
        <v>N</v>
      </c>
      <c r="K2" s="11">
        <v>0</v>
      </c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11" t="s">
        <v>22</v>
      </c>
      <c r="S2" s="40" t="str">
        <f t="shared" ref="S2:S33" si="2">IF(AND(X2&gt;=4),"O",IF(AND(Y2&gt;=3),"N",IF(AND(X2=3,Y2=2),"O",IF(AND(X2&lt;=4,Y2&lt;=3),"I"))))</f>
        <v>N</v>
      </c>
      <c r="T2" s="99" t="s">
        <v>22</v>
      </c>
      <c r="U2" s="40" t="str">
        <f>IF(T2="","",T2)</f>
        <v>N</v>
      </c>
      <c r="W2" s="40">
        <f t="shared" ref="W2:W33" si="3">COUNTA(M2:R2)</f>
        <v>6</v>
      </c>
      <c r="X2" s="40">
        <f t="shared" ref="X2:X33" si="4">COUNTIF(M2:R2,"O")</f>
        <v>0</v>
      </c>
      <c r="Y2" s="40">
        <f t="shared" ref="Y2:Y33" si="5">COUNTIF(M2:R2,"N")</f>
        <v>6</v>
      </c>
      <c r="Z2" s="40">
        <f t="shared" ref="Z2:Z33" si="6">COUNTIF(M2:R2,"I")</f>
        <v>0</v>
      </c>
      <c r="AB2">
        <f t="shared" ref="AB2:AB33" si="7">(W2+1)/2</f>
        <v>3.5</v>
      </c>
      <c r="AC2">
        <f t="shared" ref="AC2:AC33" si="8">(W2-1)/2</f>
        <v>2.5</v>
      </c>
    </row>
    <row r="3" spans="1:29" ht="20" customHeight="1">
      <c r="A3" s="4">
        <v>502</v>
      </c>
      <c r="B3" s="91"/>
      <c r="C3" s="34"/>
      <c r="D3" s="93"/>
      <c r="E3" s="12"/>
      <c r="F3" s="12"/>
      <c r="G3" s="12"/>
      <c r="H3" s="66" t="str">
        <f t="shared" si="0"/>
        <v/>
      </c>
      <c r="I3" s="11"/>
      <c r="J3" s="40" t="str">
        <f t="shared" si="1"/>
        <v>N</v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11" t="s">
        <v>22</v>
      </c>
      <c r="S3" s="40" t="str">
        <f t="shared" si="2"/>
        <v>N</v>
      </c>
      <c r="T3" s="99" t="s">
        <v>22</v>
      </c>
      <c r="U3" s="40" t="str">
        <f t="shared" ref="U3:U51" si="9">IF(T3="","",T3)</f>
        <v>N</v>
      </c>
      <c r="W3" s="40">
        <f t="shared" si="3"/>
        <v>6</v>
      </c>
      <c r="X3" s="40">
        <f t="shared" si="4"/>
        <v>0</v>
      </c>
      <c r="Y3" s="40">
        <f t="shared" si="5"/>
        <v>6</v>
      </c>
      <c r="Z3" s="40">
        <f t="shared" si="6"/>
        <v>0</v>
      </c>
      <c r="AB3">
        <f t="shared" si="7"/>
        <v>3.5</v>
      </c>
      <c r="AC3">
        <f t="shared" si="8"/>
        <v>2.5</v>
      </c>
    </row>
    <row r="4" spans="1:29" ht="20" customHeight="1">
      <c r="A4" s="4">
        <v>503</v>
      </c>
      <c r="B4" s="91"/>
      <c r="C4" s="34"/>
      <c r="D4" s="93"/>
      <c r="E4" s="12"/>
      <c r="F4" s="12"/>
      <c r="G4" s="12"/>
      <c r="H4" s="66" t="str">
        <f t="shared" si="0"/>
        <v/>
      </c>
      <c r="I4" s="11"/>
      <c r="J4" s="40" t="str">
        <f t="shared" si="1"/>
        <v>N</v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11" t="s">
        <v>22</v>
      </c>
      <c r="S4" s="40" t="str">
        <f t="shared" si="2"/>
        <v>N</v>
      </c>
      <c r="T4" s="99" t="s">
        <v>22</v>
      </c>
      <c r="U4" s="40" t="str">
        <f t="shared" si="9"/>
        <v>N</v>
      </c>
      <c r="W4" s="40">
        <f t="shared" si="3"/>
        <v>6</v>
      </c>
      <c r="X4" s="40">
        <f t="shared" si="4"/>
        <v>0</v>
      </c>
      <c r="Y4" s="40">
        <f t="shared" si="5"/>
        <v>6</v>
      </c>
      <c r="Z4" s="40">
        <f t="shared" si="6"/>
        <v>0</v>
      </c>
      <c r="AB4">
        <f t="shared" si="7"/>
        <v>3.5</v>
      </c>
      <c r="AC4">
        <f t="shared" si="8"/>
        <v>2.5</v>
      </c>
    </row>
    <row r="5" spans="1:29" ht="20" customHeight="1">
      <c r="A5" s="4">
        <v>504</v>
      </c>
      <c r="B5" s="91"/>
      <c r="C5" s="92"/>
      <c r="D5" s="92"/>
      <c r="E5" s="38"/>
      <c r="F5" s="38"/>
      <c r="G5" s="38"/>
      <c r="H5" s="66" t="str">
        <f t="shared" si="0"/>
        <v/>
      </c>
      <c r="I5" s="11"/>
      <c r="J5" s="40" t="str">
        <f t="shared" si="1"/>
        <v>N</v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11" t="s">
        <v>22</v>
      </c>
      <c r="S5" s="40" t="str">
        <f t="shared" si="2"/>
        <v>N</v>
      </c>
      <c r="T5" s="99" t="s">
        <v>22</v>
      </c>
      <c r="U5" s="40" t="str">
        <f t="shared" si="9"/>
        <v>N</v>
      </c>
      <c r="W5" s="40">
        <f t="shared" si="3"/>
        <v>6</v>
      </c>
      <c r="X5" s="40">
        <f t="shared" si="4"/>
        <v>0</v>
      </c>
      <c r="Y5" s="40">
        <f t="shared" si="5"/>
        <v>6</v>
      </c>
      <c r="Z5" s="40">
        <f t="shared" si="6"/>
        <v>0</v>
      </c>
      <c r="AB5">
        <f t="shared" si="7"/>
        <v>3.5</v>
      </c>
      <c r="AC5">
        <f t="shared" si="8"/>
        <v>2.5</v>
      </c>
    </row>
    <row r="6" spans="1:29" ht="20" customHeight="1">
      <c r="A6" s="4">
        <v>505</v>
      </c>
      <c r="B6" s="91"/>
      <c r="C6" s="92"/>
      <c r="D6" s="92"/>
      <c r="E6" s="38"/>
      <c r="F6" s="38"/>
      <c r="G6" s="38"/>
      <c r="H6" s="66" t="str">
        <f t="shared" si="0"/>
        <v/>
      </c>
      <c r="I6" s="11"/>
      <c r="J6" s="40" t="str">
        <f t="shared" si="1"/>
        <v>N</v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 t="s">
        <v>22</v>
      </c>
      <c r="S6" s="40" t="str">
        <f t="shared" si="2"/>
        <v>N</v>
      </c>
      <c r="T6" s="99" t="s">
        <v>22</v>
      </c>
      <c r="U6" s="40" t="str">
        <f t="shared" si="9"/>
        <v>N</v>
      </c>
      <c r="W6" s="40">
        <f t="shared" si="3"/>
        <v>6</v>
      </c>
      <c r="X6" s="40">
        <f t="shared" si="4"/>
        <v>0</v>
      </c>
      <c r="Y6" s="40">
        <f t="shared" si="5"/>
        <v>6</v>
      </c>
      <c r="Z6" s="40">
        <f t="shared" si="6"/>
        <v>0</v>
      </c>
      <c r="AB6">
        <f t="shared" si="7"/>
        <v>3.5</v>
      </c>
      <c r="AC6">
        <f t="shared" si="8"/>
        <v>2.5</v>
      </c>
    </row>
    <row r="7" spans="1:29" ht="20" customHeight="1">
      <c r="A7" s="4">
        <v>506</v>
      </c>
      <c r="B7" s="91"/>
      <c r="C7" s="92"/>
      <c r="D7" s="92"/>
      <c r="E7" s="38"/>
      <c r="F7" s="38"/>
      <c r="G7" s="38"/>
      <c r="H7" s="66" t="str">
        <f t="shared" si="0"/>
        <v/>
      </c>
      <c r="I7" s="11"/>
      <c r="J7" s="40" t="str">
        <f t="shared" si="1"/>
        <v>N</v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11" t="s">
        <v>22</v>
      </c>
      <c r="S7" s="40" t="str">
        <f t="shared" si="2"/>
        <v>N</v>
      </c>
      <c r="T7" s="99" t="s">
        <v>22</v>
      </c>
      <c r="U7" s="40" t="str">
        <f t="shared" si="9"/>
        <v>N</v>
      </c>
      <c r="W7" s="40">
        <f t="shared" si="3"/>
        <v>6</v>
      </c>
      <c r="X7" s="40">
        <f t="shared" si="4"/>
        <v>0</v>
      </c>
      <c r="Y7" s="40">
        <f t="shared" si="5"/>
        <v>6</v>
      </c>
      <c r="Z7" s="40">
        <f t="shared" si="6"/>
        <v>0</v>
      </c>
      <c r="AB7">
        <f t="shared" si="7"/>
        <v>3.5</v>
      </c>
      <c r="AC7">
        <f t="shared" si="8"/>
        <v>2.5</v>
      </c>
    </row>
    <row r="8" spans="1:29" ht="20" customHeight="1">
      <c r="A8" s="4">
        <v>507</v>
      </c>
      <c r="B8" s="91"/>
      <c r="C8" s="34"/>
      <c r="D8" s="93"/>
      <c r="E8" s="12"/>
      <c r="F8" s="12"/>
      <c r="G8" s="12"/>
      <c r="H8" s="66" t="str">
        <f t="shared" si="0"/>
        <v/>
      </c>
      <c r="I8" s="11"/>
      <c r="J8" s="40" t="str">
        <f t="shared" si="1"/>
        <v>N</v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11" t="s">
        <v>22</v>
      </c>
      <c r="S8" s="40" t="str">
        <f t="shared" si="2"/>
        <v>N</v>
      </c>
      <c r="T8" s="99" t="s">
        <v>22</v>
      </c>
      <c r="U8" s="40" t="str">
        <f t="shared" si="9"/>
        <v>N</v>
      </c>
      <c r="W8" s="40">
        <f t="shared" si="3"/>
        <v>6</v>
      </c>
      <c r="X8" s="40">
        <f t="shared" si="4"/>
        <v>0</v>
      </c>
      <c r="Y8" s="40">
        <f t="shared" si="5"/>
        <v>6</v>
      </c>
      <c r="Z8" s="40">
        <f t="shared" si="6"/>
        <v>0</v>
      </c>
      <c r="AB8">
        <f t="shared" si="7"/>
        <v>3.5</v>
      </c>
      <c r="AC8">
        <f t="shared" si="8"/>
        <v>2.5</v>
      </c>
    </row>
    <row r="9" spans="1:29" ht="20" customHeight="1">
      <c r="A9" s="4">
        <v>508</v>
      </c>
      <c r="B9" s="91"/>
      <c r="C9" s="92"/>
      <c r="D9" s="92"/>
      <c r="E9" s="38"/>
      <c r="F9" s="38"/>
      <c r="G9" s="38"/>
      <c r="H9" s="66" t="str">
        <f t="shared" si="0"/>
        <v/>
      </c>
      <c r="I9" s="11"/>
      <c r="J9" s="40" t="str">
        <f t="shared" si="1"/>
        <v>N</v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11" t="s">
        <v>22</v>
      </c>
      <c r="S9" s="40" t="str">
        <f t="shared" si="2"/>
        <v>N</v>
      </c>
      <c r="T9" s="99" t="s">
        <v>22</v>
      </c>
      <c r="U9" s="40" t="str">
        <f t="shared" si="9"/>
        <v>N</v>
      </c>
      <c r="W9" s="40">
        <f t="shared" si="3"/>
        <v>6</v>
      </c>
      <c r="X9" s="40">
        <f t="shared" si="4"/>
        <v>0</v>
      </c>
      <c r="Y9" s="40">
        <f t="shared" si="5"/>
        <v>6</v>
      </c>
      <c r="Z9" s="40">
        <f t="shared" si="6"/>
        <v>0</v>
      </c>
      <c r="AB9">
        <f t="shared" si="7"/>
        <v>3.5</v>
      </c>
      <c r="AC9">
        <f t="shared" si="8"/>
        <v>2.5</v>
      </c>
    </row>
    <row r="10" spans="1:29" ht="20" customHeight="1">
      <c r="A10" s="4">
        <v>509</v>
      </c>
      <c r="B10" s="91"/>
      <c r="C10" s="92"/>
      <c r="D10" s="92"/>
      <c r="E10" s="38"/>
      <c r="F10" s="38"/>
      <c r="G10" s="38"/>
      <c r="H10" s="66" t="str">
        <f t="shared" si="0"/>
        <v/>
      </c>
      <c r="I10" s="11"/>
      <c r="J10" s="40" t="str">
        <f t="shared" si="1"/>
        <v>N</v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11" t="s">
        <v>22</v>
      </c>
      <c r="S10" s="40" t="str">
        <f t="shared" si="2"/>
        <v>N</v>
      </c>
      <c r="T10" s="99" t="s">
        <v>22</v>
      </c>
      <c r="U10" s="40" t="str">
        <f t="shared" si="9"/>
        <v>N</v>
      </c>
      <c r="W10" s="40">
        <f t="shared" si="3"/>
        <v>6</v>
      </c>
      <c r="X10" s="40">
        <f t="shared" si="4"/>
        <v>0</v>
      </c>
      <c r="Y10" s="40">
        <f t="shared" si="5"/>
        <v>6</v>
      </c>
      <c r="Z10" s="40">
        <f t="shared" si="6"/>
        <v>0</v>
      </c>
      <c r="AB10">
        <f t="shared" si="7"/>
        <v>3.5</v>
      </c>
      <c r="AC10">
        <f t="shared" si="8"/>
        <v>2.5</v>
      </c>
    </row>
    <row r="11" spans="1:29" ht="20" customHeight="1">
      <c r="A11" s="4">
        <v>510</v>
      </c>
      <c r="B11" s="91"/>
      <c r="C11" s="92"/>
      <c r="D11" s="95"/>
      <c r="E11" s="38"/>
      <c r="F11" s="38"/>
      <c r="G11" s="38"/>
      <c r="H11" s="66" t="str">
        <f t="shared" si="0"/>
        <v/>
      </c>
      <c r="I11" s="11"/>
      <c r="J11" s="40" t="str">
        <f t="shared" si="1"/>
        <v>N</v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 t="s">
        <v>22</v>
      </c>
      <c r="S11" s="40" t="str">
        <f t="shared" si="2"/>
        <v>N</v>
      </c>
      <c r="T11" s="99" t="s">
        <v>22</v>
      </c>
      <c r="U11" s="40" t="str">
        <f t="shared" si="9"/>
        <v>N</v>
      </c>
      <c r="W11" s="40">
        <f t="shared" si="3"/>
        <v>6</v>
      </c>
      <c r="X11" s="40">
        <f t="shared" si="4"/>
        <v>0</v>
      </c>
      <c r="Y11" s="40">
        <f t="shared" si="5"/>
        <v>6</v>
      </c>
      <c r="Z11" s="40">
        <f t="shared" si="6"/>
        <v>0</v>
      </c>
      <c r="AB11">
        <f t="shared" si="7"/>
        <v>3.5</v>
      </c>
      <c r="AC11">
        <f t="shared" si="8"/>
        <v>2.5</v>
      </c>
    </row>
    <row r="12" spans="1:29" ht="20" customHeight="1">
      <c r="A12" s="4">
        <v>511</v>
      </c>
      <c r="B12" s="71"/>
      <c r="C12" s="67"/>
      <c r="D12" s="67"/>
      <c r="E12" s="38"/>
      <c r="F12" s="38"/>
      <c r="G12" s="38"/>
      <c r="H12" s="66" t="str">
        <f t="shared" si="0"/>
        <v/>
      </c>
      <c r="I12" s="11"/>
      <c r="J12" s="40" t="str">
        <f t="shared" si="1"/>
        <v>N</v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11" t="s">
        <v>22</v>
      </c>
      <c r="S12" s="40" t="str">
        <f t="shared" si="2"/>
        <v>N</v>
      </c>
      <c r="T12" s="99" t="s">
        <v>22</v>
      </c>
      <c r="U12" s="40" t="str">
        <f t="shared" si="9"/>
        <v>N</v>
      </c>
      <c r="W12" s="40">
        <f t="shared" si="3"/>
        <v>6</v>
      </c>
      <c r="X12" s="40">
        <f t="shared" si="4"/>
        <v>0</v>
      </c>
      <c r="Y12" s="40">
        <f t="shared" si="5"/>
        <v>6</v>
      </c>
      <c r="Z12" s="40">
        <f t="shared" si="6"/>
        <v>0</v>
      </c>
      <c r="AB12">
        <f t="shared" si="7"/>
        <v>3.5</v>
      </c>
      <c r="AC12">
        <f t="shared" si="8"/>
        <v>2.5</v>
      </c>
    </row>
    <row r="13" spans="1:29" ht="20" customHeight="1">
      <c r="A13" s="4">
        <v>512</v>
      </c>
      <c r="B13" s="71"/>
      <c r="C13" s="67"/>
      <c r="D13" s="67"/>
      <c r="E13" s="38"/>
      <c r="F13" s="38"/>
      <c r="G13" s="38"/>
      <c r="H13" s="66" t="str">
        <f t="shared" si="0"/>
        <v/>
      </c>
      <c r="I13" s="11"/>
      <c r="J13" s="40" t="str">
        <f t="shared" si="1"/>
        <v>N</v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11" t="s">
        <v>22</v>
      </c>
      <c r="S13" s="40" t="str">
        <f t="shared" si="2"/>
        <v>N</v>
      </c>
      <c r="T13" s="99" t="s">
        <v>22</v>
      </c>
      <c r="U13" s="40" t="str">
        <f t="shared" si="9"/>
        <v>N</v>
      </c>
      <c r="W13" s="40">
        <f t="shared" si="3"/>
        <v>6</v>
      </c>
      <c r="X13" s="40">
        <f t="shared" si="4"/>
        <v>0</v>
      </c>
      <c r="Y13" s="40">
        <f t="shared" si="5"/>
        <v>6</v>
      </c>
      <c r="Z13" s="40">
        <f t="shared" si="6"/>
        <v>0</v>
      </c>
      <c r="AB13">
        <f t="shared" si="7"/>
        <v>3.5</v>
      </c>
      <c r="AC13">
        <f t="shared" si="8"/>
        <v>2.5</v>
      </c>
    </row>
    <row r="14" spans="1:29" ht="20" customHeight="1">
      <c r="A14" s="4">
        <v>513</v>
      </c>
      <c r="B14" s="91"/>
      <c r="C14" s="92"/>
      <c r="D14" s="92"/>
      <c r="E14" s="38"/>
      <c r="F14" s="38"/>
      <c r="G14" s="38"/>
      <c r="H14" s="66" t="str">
        <f t="shared" si="0"/>
        <v/>
      </c>
      <c r="I14" s="11"/>
      <c r="J14" s="40" t="str">
        <f t="shared" si="1"/>
        <v>N</v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11" t="s">
        <v>22</v>
      </c>
      <c r="S14" s="40" t="str">
        <f t="shared" si="2"/>
        <v>N</v>
      </c>
      <c r="T14" s="99" t="s">
        <v>22</v>
      </c>
      <c r="U14" s="40" t="str">
        <f t="shared" si="9"/>
        <v>N</v>
      </c>
      <c r="W14" s="40">
        <f t="shared" si="3"/>
        <v>6</v>
      </c>
      <c r="X14" s="40">
        <f t="shared" si="4"/>
        <v>0</v>
      </c>
      <c r="Y14" s="40">
        <f t="shared" si="5"/>
        <v>6</v>
      </c>
      <c r="Z14" s="40">
        <f t="shared" si="6"/>
        <v>0</v>
      </c>
      <c r="AB14">
        <f t="shared" si="7"/>
        <v>3.5</v>
      </c>
      <c r="AC14">
        <f t="shared" si="8"/>
        <v>2.5</v>
      </c>
    </row>
    <row r="15" spans="1:29" ht="20" customHeight="1">
      <c r="A15" s="4">
        <v>514</v>
      </c>
      <c r="B15" s="91"/>
      <c r="C15" s="92"/>
      <c r="D15" s="92"/>
      <c r="E15" s="38"/>
      <c r="F15" s="38"/>
      <c r="G15" s="38"/>
      <c r="H15" s="66" t="str">
        <f t="shared" si="0"/>
        <v/>
      </c>
      <c r="I15" s="11"/>
      <c r="J15" s="40" t="str">
        <f t="shared" si="1"/>
        <v>N</v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11" t="s">
        <v>22</v>
      </c>
      <c r="S15" s="40" t="str">
        <f t="shared" si="2"/>
        <v>N</v>
      </c>
      <c r="T15" s="99" t="s">
        <v>22</v>
      </c>
      <c r="U15" s="40" t="str">
        <f t="shared" si="9"/>
        <v>N</v>
      </c>
      <c r="W15" s="40">
        <f t="shared" si="3"/>
        <v>6</v>
      </c>
      <c r="X15" s="40">
        <f t="shared" si="4"/>
        <v>0</v>
      </c>
      <c r="Y15" s="40">
        <f t="shared" si="5"/>
        <v>6</v>
      </c>
      <c r="Z15" s="40">
        <f t="shared" si="6"/>
        <v>0</v>
      </c>
      <c r="AB15">
        <f t="shared" si="7"/>
        <v>3.5</v>
      </c>
      <c r="AC15">
        <f t="shared" si="8"/>
        <v>2.5</v>
      </c>
    </row>
    <row r="16" spans="1:29" ht="20" customHeight="1">
      <c r="A16" s="4">
        <v>515</v>
      </c>
      <c r="B16" s="91"/>
      <c r="C16" s="92"/>
      <c r="D16" s="92"/>
      <c r="E16" s="38"/>
      <c r="F16" s="38"/>
      <c r="G16" s="38"/>
      <c r="H16" s="66" t="str">
        <f t="shared" si="0"/>
        <v/>
      </c>
      <c r="I16" s="11"/>
      <c r="J16" s="40" t="str">
        <f t="shared" si="1"/>
        <v>N</v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11" t="s">
        <v>22</v>
      </c>
      <c r="S16" s="40" t="str">
        <f t="shared" si="2"/>
        <v>N</v>
      </c>
      <c r="T16" s="99" t="s">
        <v>22</v>
      </c>
      <c r="U16" s="40" t="str">
        <f t="shared" si="9"/>
        <v>N</v>
      </c>
      <c r="W16" s="40">
        <f t="shared" si="3"/>
        <v>6</v>
      </c>
      <c r="X16" s="40">
        <f t="shared" si="4"/>
        <v>0</v>
      </c>
      <c r="Y16" s="40">
        <f t="shared" si="5"/>
        <v>6</v>
      </c>
      <c r="Z16" s="40">
        <f t="shared" si="6"/>
        <v>0</v>
      </c>
      <c r="AB16">
        <f t="shared" si="7"/>
        <v>3.5</v>
      </c>
      <c r="AC16">
        <f t="shared" si="8"/>
        <v>2.5</v>
      </c>
    </row>
    <row r="17" spans="1:29" ht="20" customHeight="1">
      <c r="A17" s="4">
        <v>516</v>
      </c>
      <c r="B17" s="91"/>
      <c r="C17" s="92"/>
      <c r="D17" s="95"/>
      <c r="E17" s="38"/>
      <c r="F17" s="38"/>
      <c r="G17" s="38"/>
      <c r="H17" s="66" t="str">
        <f t="shared" si="0"/>
        <v/>
      </c>
      <c r="I17" s="11"/>
      <c r="J17" s="40" t="str">
        <f t="shared" si="1"/>
        <v>N</v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11" t="s">
        <v>22</v>
      </c>
      <c r="S17" s="40" t="str">
        <f t="shared" si="2"/>
        <v>N</v>
      </c>
      <c r="T17" s="99" t="s">
        <v>22</v>
      </c>
      <c r="U17" s="40" t="str">
        <f t="shared" si="9"/>
        <v>N</v>
      </c>
      <c r="W17" s="40">
        <f t="shared" si="3"/>
        <v>6</v>
      </c>
      <c r="X17" s="40">
        <f t="shared" si="4"/>
        <v>0</v>
      </c>
      <c r="Y17" s="40">
        <f t="shared" si="5"/>
        <v>6</v>
      </c>
      <c r="Z17" s="40">
        <f t="shared" si="6"/>
        <v>0</v>
      </c>
      <c r="AB17">
        <f t="shared" si="7"/>
        <v>3.5</v>
      </c>
      <c r="AC17">
        <f t="shared" si="8"/>
        <v>2.5</v>
      </c>
    </row>
    <row r="18" spans="1:29" ht="20" customHeight="1">
      <c r="A18" s="4">
        <v>517</v>
      </c>
      <c r="B18" s="91"/>
      <c r="C18" s="92"/>
      <c r="D18" s="92"/>
      <c r="E18" s="38"/>
      <c r="F18" s="38"/>
      <c r="G18" s="38"/>
      <c r="H18" s="66"/>
      <c r="I18" s="11"/>
      <c r="J18" s="40" t="str">
        <f t="shared" si="1"/>
        <v>N</v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11" t="s">
        <v>22</v>
      </c>
      <c r="S18" s="40" t="str">
        <f t="shared" si="2"/>
        <v>N</v>
      </c>
      <c r="T18" s="99" t="s">
        <v>22</v>
      </c>
      <c r="U18" s="40" t="str">
        <f t="shared" si="9"/>
        <v>N</v>
      </c>
      <c r="W18" s="40">
        <f t="shared" si="3"/>
        <v>6</v>
      </c>
      <c r="X18" s="40">
        <f t="shared" si="4"/>
        <v>0</v>
      </c>
      <c r="Y18" s="40">
        <f t="shared" si="5"/>
        <v>6</v>
      </c>
      <c r="Z18" s="40">
        <f t="shared" si="6"/>
        <v>0</v>
      </c>
      <c r="AB18">
        <f t="shared" si="7"/>
        <v>3.5</v>
      </c>
      <c r="AC18">
        <f t="shared" si="8"/>
        <v>2.5</v>
      </c>
    </row>
    <row r="19" spans="1:29" ht="20" customHeight="1">
      <c r="A19" s="4">
        <v>518</v>
      </c>
      <c r="B19" s="71"/>
      <c r="C19" s="67"/>
      <c r="D19" s="67"/>
      <c r="E19" s="38"/>
      <c r="F19" s="38"/>
      <c r="G19" s="38"/>
      <c r="H19" s="66" t="str">
        <f t="shared" ref="H19:H33" si="10">IF(G19&lt;&gt;"",IF(YEAR(G19)+4&lt;YEAR(Date_Passage),"OK",IF(AND(YEAR(G19)+4=YEAR(Date_Passage),MONTH(G19)&lt;=MONTH(Date_Passage)),"OK","PAS LES DELAIS")),"")</f>
        <v/>
      </c>
      <c r="I19" s="11"/>
      <c r="J19" s="40" t="str">
        <f t="shared" si="1"/>
        <v>N</v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11" t="s">
        <v>22</v>
      </c>
      <c r="S19" s="40" t="str">
        <f t="shared" si="2"/>
        <v>N</v>
      </c>
      <c r="T19" s="99" t="s">
        <v>22</v>
      </c>
      <c r="U19" s="40" t="str">
        <f t="shared" si="9"/>
        <v>N</v>
      </c>
      <c r="W19" s="40">
        <f t="shared" si="3"/>
        <v>6</v>
      </c>
      <c r="X19" s="40">
        <f t="shared" si="4"/>
        <v>0</v>
      </c>
      <c r="Y19" s="40">
        <f t="shared" si="5"/>
        <v>6</v>
      </c>
      <c r="Z19" s="40">
        <f t="shared" si="6"/>
        <v>0</v>
      </c>
      <c r="AB19">
        <f t="shared" si="7"/>
        <v>3.5</v>
      </c>
      <c r="AC19">
        <f t="shared" si="8"/>
        <v>2.5</v>
      </c>
    </row>
    <row r="20" spans="1:29" ht="20" customHeight="1">
      <c r="A20" s="4">
        <v>519</v>
      </c>
      <c r="B20" s="71"/>
      <c r="C20" s="67"/>
      <c r="D20" s="67"/>
      <c r="E20" s="38"/>
      <c r="F20" s="38"/>
      <c r="G20" s="38"/>
      <c r="H20" s="66" t="str">
        <f t="shared" si="10"/>
        <v/>
      </c>
      <c r="I20" s="11"/>
      <c r="J20" s="40" t="str">
        <f t="shared" si="1"/>
        <v>N</v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 t="s">
        <v>22</v>
      </c>
      <c r="S20" s="40" t="str">
        <f t="shared" si="2"/>
        <v>N</v>
      </c>
      <c r="T20" s="99" t="s">
        <v>22</v>
      </c>
      <c r="U20" s="40" t="str">
        <f t="shared" si="9"/>
        <v>N</v>
      </c>
      <c r="W20" s="40">
        <f t="shared" si="3"/>
        <v>6</v>
      </c>
      <c r="X20" s="40">
        <f t="shared" si="4"/>
        <v>0</v>
      </c>
      <c r="Y20" s="40">
        <f t="shared" si="5"/>
        <v>6</v>
      </c>
      <c r="Z20" s="40">
        <f t="shared" si="6"/>
        <v>0</v>
      </c>
      <c r="AB20">
        <f t="shared" si="7"/>
        <v>3.5</v>
      </c>
      <c r="AC20">
        <f t="shared" si="8"/>
        <v>2.5</v>
      </c>
    </row>
    <row r="21" spans="1:29" ht="20" customHeight="1">
      <c r="A21" s="4">
        <v>520</v>
      </c>
      <c r="B21" s="71"/>
      <c r="C21" s="67"/>
      <c r="D21" s="67"/>
      <c r="E21" s="38"/>
      <c r="F21" s="38"/>
      <c r="G21" s="38"/>
      <c r="H21" s="66" t="str">
        <f t="shared" si="10"/>
        <v/>
      </c>
      <c r="I21" s="11"/>
      <c r="J21" s="40" t="str">
        <f t="shared" si="1"/>
        <v>N</v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11" t="s">
        <v>22</v>
      </c>
      <c r="S21" s="40" t="str">
        <f t="shared" si="2"/>
        <v>N</v>
      </c>
      <c r="T21" s="99" t="s">
        <v>22</v>
      </c>
      <c r="U21" s="40" t="str">
        <f t="shared" si="9"/>
        <v>N</v>
      </c>
      <c r="W21" s="40">
        <f t="shared" si="3"/>
        <v>6</v>
      </c>
      <c r="X21" s="40">
        <f t="shared" si="4"/>
        <v>0</v>
      </c>
      <c r="Y21" s="40">
        <f t="shared" si="5"/>
        <v>6</v>
      </c>
      <c r="Z21" s="40">
        <f t="shared" si="6"/>
        <v>0</v>
      </c>
      <c r="AB21">
        <f t="shared" si="7"/>
        <v>3.5</v>
      </c>
      <c r="AC21">
        <f t="shared" si="8"/>
        <v>2.5</v>
      </c>
    </row>
    <row r="22" spans="1:29" ht="20" customHeight="1">
      <c r="A22" s="4">
        <v>521</v>
      </c>
      <c r="B22" s="71"/>
      <c r="C22" s="67"/>
      <c r="D22" s="67"/>
      <c r="E22" s="38"/>
      <c r="F22" s="38"/>
      <c r="G22" s="38"/>
      <c r="H22" s="66" t="str">
        <f t="shared" si="10"/>
        <v/>
      </c>
      <c r="I22" s="11"/>
      <c r="J22" s="40" t="str">
        <f t="shared" si="1"/>
        <v>N</v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11" t="s">
        <v>22</v>
      </c>
      <c r="S22" s="40" t="str">
        <f t="shared" si="2"/>
        <v>N</v>
      </c>
      <c r="T22" s="99" t="s">
        <v>22</v>
      </c>
      <c r="U22" s="40" t="str">
        <f t="shared" si="9"/>
        <v>N</v>
      </c>
      <c r="W22" s="40">
        <f t="shared" si="3"/>
        <v>6</v>
      </c>
      <c r="X22" s="40">
        <f t="shared" si="4"/>
        <v>0</v>
      </c>
      <c r="Y22" s="40">
        <f t="shared" si="5"/>
        <v>6</v>
      </c>
      <c r="Z22" s="40">
        <f t="shared" si="6"/>
        <v>0</v>
      </c>
      <c r="AB22">
        <f t="shared" si="7"/>
        <v>3.5</v>
      </c>
      <c r="AC22">
        <f t="shared" si="8"/>
        <v>2.5</v>
      </c>
    </row>
    <row r="23" spans="1:29" ht="20" customHeight="1">
      <c r="A23" s="4">
        <v>522</v>
      </c>
      <c r="B23" s="71"/>
      <c r="C23" s="67"/>
      <c r="D23" s="67"/>
      <c r="E23" s="38"/>
      <c r="F23" s="38"/>
      <c r="G23" s="38"/>
      <c r="H23" s="66" t="str">
        <f t="shared" si="10"/>
        <v/>
      </c>
      <c r="I23" s="11"/>
      <c r="J23" s="40" t="str">
        <f t="shared" si="1"/>
        <v>N</v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11" t="s">
        <v>22</v>
      </c>
      <c r="S23" s="40" t="str">
        <f t="shared" si="2"/>
        <v>N</v>
      </c>
      <c r="T23" s="99" t="s">
        <v>22</v>
      </c>
      <c r="U23" s="40" t="str">
        <f t="shared" si="9"/>
        <v>N</v>
      </c>
      <c r="W23" s="40">
        <f t="shared" si="3"/>
        <v>6</v>
      </c>
      <c r="X23" s="40">
        <f t="shared" si="4"/>
        <v>0</v>
      </c>
      <c r="Y23" s="40">
        <f t="shared" si="5"/>
        <v>6</v>
      </c>
      <c r="Z23" s="40">
        <f t="shared" si="6"/>
        <v>0</v>
      </c>
      <c r="AB23">
        <f t="shared" si="7"/>
        <v>3.5</v>
      </c>
      <c r="AC23">
        <f t="shared" si="8"/>
        <v>2.5</v>
      </c>
    </row>
    <row r="24" spans="1:29" ht="20" customHeight="1">
      <c r="A24" s="4">
        <v>523</v>
      </c>
      <c r="B24" s="71"/>
      <c r="C24" s="67"/>
      <c r="D24" s="67"/>
      <c r="E24" s="38"/>
      <c r="F24" s="38"/>
      <c r="G24" s="38"/>
      <c r="H24" s="66" t="str">
        <f t="shared" si="10"/>
        <v/>
      </c>
      <c r="I24" s="11"/>
      <c r="J24" s="40" t="str">
        <f t="shared" si="1"/>
        <v>N</v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11" t="s">
        <v>22</v>
      </c>
      <c r="S24" s="40" t="str">
        <f t="shared" si="2"/>
        <v>N</v>
      </c>
      <c r="T24" s="99" t="s">
        <v>22</v>
      </c>
      <c r="U24" s="40" t="str">
        <f t="shared" si="9"/>
        <v>N</v>
      </c>
      <c r="W24" s="40">
        <f t="shared" si="3"/>
        <v>6</v>
      </c>
      <c r="X24" s="40">
        <f t="shared" si="4"/>
        <v>0</v>
      </c>
      <c r="Y24" s="40">
        <f t="shared" si="5"/>
        <v>6</v>
      </c>
      <c r="Z24" s="40">
        <f t="shared" si="6"/>
        <v>0</v>
      </c>
      <c r="AB24">
        <f t="shared" si="7"/>
        <v>3.5</v>
      </c>
      <c r="AC24">
        <f t="shared" si="8"/>
        <v>2.5</v>
      </c>
    </row>
    <row r="25" spans="1:29" ht="20" customHeight="1">
      <c r="A25" s="4">
        <v>524</v>
      </c>
      <c r="B25" s="71"/>
      <c r="C25" s="67"/>
      <c r="D25" s="67"/>
      <c r="E25" s="38"/>
      <c r="F25" s="38"/>
      <c r="G25" s="38"/>
      <c r="H25" s="66" t="str">
        <f t="shared" si="10"/>
        <v/>
      </c>
      <c r="I25" s="11"/>
      <c r="J25" s="40" t="str">
        <f t="shared" si="1"/>
        <v>N</v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11" t="s">
        <v>22</v>
      </c>
      <c r="S25" s="40" t="str">
        <f t="shared" si="2"/>
        <v>N</v>
      </c>
      <c r="T25" s="99" t="s">
        <v>22</v>
      </c>
      <c r="U25" s="40" t="str">
        <f t="shared" si="9"/>
        <v>N</v>
      </c>
      <c r="W25" s="40">
        <f t="shared" si="3"/>
        <v>6</v>
      </c>
      <c r="X25" s="40">
        <f t="shared" si="4"/>
        <v>0</v>
      </c>
      <c r="Y25" s="40">
        <f t="shared" si="5"/>
        <v>6</v>
      </c>
      <c r="Z25" s="40">
        <f t="shared" si="6"/>
        <v>0</v>
      </c>
      <c r="AB25">
        <f t="shared" si="7"/>
        <v>3.5</v>
      </c>
      <c r="AC25">
        <f t="shared" si="8"/>
        <v>2.5</v>
      </c>
    </row>
    <row r="26" spans="1:29" ht="20" customHeight="1">
      <c r="A26" s="4">
        <v>525</v>
      </c>
      <c r="B26" s="71"/>
      <c r="C26" s="67"/>
      <c r="D26" s="67"/>
      <c r="E26" s="38"/>
      <c r="F26" s="38"/>
      <c r="G26" s="38"/>
      <c r="H26" s="66" t="str">
        <f t="shared" si="10"/>
        <v/>
      </c>
      <c r="I26" s="11"/>
      <c r="J26" s="40" t="str">
        <f t="shared" si="1"/>
        <v>N</v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11" t="s">
        <v>22</v>
      </c>
      <c r="S26" s="40" t="str">
        <f t="shared" si="2"/>
        <v>N</v>
      </c>
      <c r="T26" s="99" t="s">
        <v>22</v>
      </c>
      <c r="U26" s="40" t="str">
        <f t="shared" si="9"/>
        <v>N</v>
      </c>
      <c r="W26" s="40">
        <f t="shared" si="3"/>
        <v>6</v>
      </c>
      <c r="X26" s="40">
        <f t="shared" si="4"/>
        <v>0</v>
      </c>
      <c r="Y26" s="40">
        <f t="shared" si="5"/>
        <v>6</v>
      </c>
      <c r="Z26" s="40">
        <f t="shared" si="6"/>
        <v>0</v>
      </c>
      <c r="AB26">
        <f t="shared" si="7"/>
        <v>3.5</v>
      </c>
      <c r="AC26">
        <f t="shared" si="8"/>
        <v>2.5</v>
      </c>
    </row>
    <row r="27" spans="1:29" ht="20" customHeight="1">
      <c r="A27" s="4">
        <v>526</v>
      </c>
      <c r="B27" s="70"/>
      <c r="C27" s="11"/>
      <c r="D27" s="11"/>
      <c r="E27" s="12"/>
      <c r="F27" s="12"/>
      <c r="G27" s="12"/>
      <c r="H27" s="39" t="str">
        <f t="shared" si="10"/>
        <v/>
      </c>
      <c r="I27" s="11"/>
      <c r="J27" s="40" t="str">
        <f t="shared" si="1"/>
        <v>N</v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11" t="s">
        <v>22</v>
      </c>
      <c r="S27" s="40" t="str">
        <f t="shared" si="2"/>
        <v>N</v>
      </c>
      <c r="T27" s="99" t="s">
        <v>22</v>
      </c>
      <c r="U27" s="40" t="str">
        <f t="shared" si="9"/>
        <v>N</v>
      </c>
      <c r="W27" s="40">
        <f t="shared" si="3"/>
        <v>6</v>
      </c>
      <c r="X27" s="40">
        <f t="shared" si="4"/>
        <v>0</v>
      </c>
      <c r="Y27" s="40">
        <f t="shared" si="5"/>
        <v>6</v>
      </c>
      <c r="Z27" s="40">
        <f t="shared" si="6"/>
        <v>0</v>
      </c>
      <c r="AB27">
        <f t="shared" si="7"/>
        <v>3.5</v>
      </c>
      <c r="AC27">
        <f t="shared" si="8"/>
        <v>2.5</v>
      </c>
    </row>
    <row r="28" spans="1:29" ht="20" customHeight="1">
      <c r="A28" s="4">
        <v>527</v>
      </c>
      <c r="B28" s="11"/>
      <c r="C28" s="11"/>
      <c r="D28" s="11"/>
      <c r="E28" s="12"/>
      <c r="F28" s="12"/>
      <c r="G28" s="12"/>
      <c r="H28" s="39" t="str">
        <f t="shared" si="10"/>
        <v/>
      </c>
      <c r="I28" s="11"/>
      <c r="J28" s="40" t="str">
        <f t="shared" si="1"/>
        <v>N</v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11" t="s">
        <v>22</v>
      </c>
      <c r="S28" s="40" t="str">
        <f t="shared" si="2"/>
        <v>N</v>
      </c>
      <c r="T28" s="99" t="s">
        <v>22</v>
      </c>
      <c r="U28" s="40" t="str">
        <f t="shared" si="9"/>
        <v>N</v>
      </c>
      <c r="W28" s="40">
        <f t="shared" si="3"/>
        <v>6</v>
      </c>
      <c r="X28" s="40">
        <f t="shared" si="4"/>
        <v>0</v>
      </c>
      <c r="Y28" s="40">
        <f t="shared" si="5"/>
        <v>6</v>
      </c>
      <c r="Z28" s="40">
        <f t="shared" si="6"/>
        <v>0</v>
      </c>
      <c r="AB28">
        <f t="shared" si="7"/>
        <v>3.5</v>
      </c>
      <c r="AC28">
        <f t="shared" si="8"/>
        <v>2.5</v>
      </c>
    </row>
    <row r="29" spans="1:29" ht="20" customHeight="1">
      <c r="A29" s="4">
        <v>528</v>
      </c>
      <c r="B29" s="11"/>
      <c r="C29" s="11"/>
      <c r="D29" s="11"/>
      <c r="E29" s="12"/>
      <c r="F29" s="12"/>
      <c r="G29" s="12"/>
      <c r="H29" s="39" t="str">
        <f t="shared" si="10"/>
        <v/>
      </c>
      <c r="I29" s="11"/>
      <c r="J29" s="40" t="str">
        <f t="shared" si="1"/>
        <v>N</v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11" t="s">
        <v>22</v>
      </c>
      <c r="S29" s="40" t="str">
        <f t="shared" si="2"/>
        <v>N</v>
      </c>
      <c r="T29" s="99" t="s">
        <v>22</v>
      </c>
      <c r="U29" s="40" t="str">
        <f t="shared" si="9"/>
        <v>N</v>
      </c>
      <c r="W29" s="40">
        <f t="shared" si="3"/>
        <v>6</v>
      </c>
      <c r="X29" s="40">
        <f t="shared" si="4"/>
        <v>0</v>
      </c>
      <c r="Y29" s="40">
        <f t="shared" si="5"/>
        <v>6</v>
      </c>
      <c r="Z29" s="40">
        <f t="shared" si="6"/>
        <v>0</v>
      </c>
      <c r="AB29">
        <f t="shared" si="7"/>
        <v>3.5</v>
      </c>
      <c r="AC29">
        <f t="shared" si="8"/>
        <v>2.5</v>
      </c>
    </row>
    <row r="30" spans="1:29" ht="20" customHeight="1">
      <c r="A30" s="4">
        <v>529</v>
      </c>
      <c r="B30" s="11"/>
      <c r="C30" s="11"/>
      <c r="D30" s="11"/>
      <c r="E30" s="12"/>
      <c r="F30" s="12"/>
      <c r="G30" s="12"/>
      <c r="H30" s="39" t="str">
        <f t="shared" si="10"/>
        <v/>
      </c>
      <c r="I30" s="11"/>
      <c r="J30" s="40" t="str">
        <f t="shared" si="1"/>
        <v>N</v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11" t="s">
        <v>22</v>
      </c>
      <c r="S30" s="40" t="str">
        <f t="shared" si="2"/>
        <v>N</v>
      </c>
      <c r="T30" s="99" t="s">
        <v>22</v>
      </c>
      <c r="U30" s="40" t="str">
        <f t="shared" si="9"/>
        <v>N</v>
      </c>
      <c r="W30" s="40">
        <f t="shared" si="3"/>
        <v>6</v>
      </c>
      <c r="X30" s="40">
        <f t="shared" si="4"/>
        <v>0</v>
      </c>
      <c r="Y30" s="40">
        <f t="shared" si="5"/>
        <v>6</v>
      </c>
      <c r="Z30" s="40">
        <f t="shared" si="6"/>
        <v>0</v>
      </c>
      <c r="AB30">
        <f t="shared" si="7"/>
        <v>3.5</v>
      </c>
      <c r="AC30">
        <f t="shared" si="8"/>
        <v>2.5</v>
      </c>
    </row>
    <row r="31" spans="1:29" ht="20" customHeight="1">
      <c r="A31" s="4">
        <v>530</v>
      </c>
      <c r="B31" s="11"/>
      <c r="C31" s="11"/>
      <c r="D31" s="11"/>
      <c r="E31" s="12"/>
      <c r="F31" s="12"/>
      <c r="G31" s="12"/>
      <c r="H31" s="39" t="str">
        <f t="shared" si="10"/>
        <v/>
      </c>
      <c r="I31" s="11"/>
      <c r="J31" s="40" t="str">
        <f t="shared" si="1"/>
        <v>N</v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 t="s">
        <v>22</v>
      </c>
      <c r="S31" s="40" t="str">
        <f t="shared" si="2"/>
        <v>N</v>
      </c>
      <c r="T31" s="99" t="s">
        <v>22</v>
      </c>
      <c r="U31" s="40" t="str">
        <f t="shared" si="9"/>
        <v>N</v>
      </c>
      <c r="W31" s="40">
        <f t="shared" si="3"/>
        <v>6</v>
      </c>
      <c r="X31" s="40">
        <f t="shared" si="4"/>
        <v>0</v>
      </c>
      <c r="Y31" s="40">
        <f t="shared" si="5"/>
        <v>6</v>
      </c>
      <c r="Z31" s="40">
        <f t="shared" si="6"/>
        <v>0</v>
      </c>
      <c r="AB31">
        <f t="shared" si="7"/>
        <v>3.5</v>
      </c>
      <c r="AC31">
        <f t="shared" si="8"/>
        <v>2.5</v>
      </c>
    </row>
    <row r="32" spans="1:29" ht="20" customHeight="1">
      <c r="A32" s="4">
        <v>531</v>
      </c>
      <c r="B32" s="11"/>
      <c r="C32" s="11"/>
      <c r="D32" s="11"/>
      <c r="E32" s="12"/>
      <c r="F32" s="12"/>
      <c r="G32" s="12"/>
      <c r="H32" s="39" t="str">
        <f t="shared" si="10"/>
        <v/>
      </c>
      <c r="I32" s="11"/>
      <c r="J32" s="40" t="str">
        <f t="shared" si="1"/>
        <v>N</v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  <c r="S32" s="40" t="str">
        <f t="shared" si="2"/>
        <v>N</v>
      </c>
      <c r="T32" s="99" t="s">
        <v>22</v>
      </c>
      <c r="U32" s="40" t="str">
        <f t="shared" si="9"/>
        <v>N</v>
      </c>
      <c r="W32" s="40">
        <f t="shared" si="3"/>
        <v>6</v>
      </c>
      <c r="X32" s="40">
        <f t="shared" si="4"/>
        <v>0</v>
      </c>
      <c r="Y32" s="40">
        <f t="shared" si="5"/>
        <v>6</v>
      </c>
      <c r="Z32" s="40">
        <f t="shared" si="6"/>
        <v>0</v>
      </c>
      <c r="AB32">
        <f t="shared" si="7"/>
        <v>3.5</v>
      </c>
      <c r="AC32">
        <f t="shared" si="8"/>
        <v>2.5</v>
      </c>
    </row>
    <row r="33" spans="1:29" ht="20" customHeight="1">
      <c r="A33" s="4">
        <v>532</v>
      </c>
      <c r="B33" s="11"/>
      <c r="C33" s="11"/>
      <c r="D33" s="11"/>
      <c r="E33" s="12"/>
      <c r="F33" s="12"/>
      <c r="G33" s="12"/>
      <c r="H33" s="39" t="str">
        <f t="shared" si="10"/>
        <v/>
      </c>
      <c r="I33" s="11"/>
      <c r="J33" s="40" t="str">
        <f t="shared" si="1"/>
        <v>N</v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11" t="s">
        <v>22</v>
      </c>
      <c r="S33" s="40" t="str">
        <f t="shared" si="2"/>
        <v>N</v>
      </c>
      <c r="T33" s="99" t="s">
        <v>22</v>
      </c>
      <c r="U33" s="40" t="str">
        <f t="shared" si="9"/>
        <v>N</v>
      </c>
      <c r="W33" s="40">
        <f t="shared" si="3"/>
        <v>6</v>
      </c>
      <c r="X33" s="40">
        <f t="shared" si="4"/>
        <v>0</v>
      </c>
      <c r="Y33" s="40">
        <f t="shared" si="5"/>
        <v>6</v>
      </c>
      <c r="Z33" s="40">
        <f t="shared" si="6"/>
        <v>0</v>
      </c>
      <c r="AB33">
        <f t="shared" si="7"/>
        <v>3.5</v>
      </c>
      <c r="AC33">
        <f t="shared" si="8"/>
        <v>2.5</v>
      </c>
    </row>
    <row r="34" spans="1:29" ht="20" customHeight="1">
      <c r="A34" s="4">
        <v>533</v>
      </c>
      <c r="B34" s="11"/>
      <c r="C34" s="11"/>
      <c r="D34" s="11"/>
      <c r="E34" s="12"/>
      <c r="F34" s="12"/>
      <c r="G34" s="12"/>
      <c r="H34" s="39" t="str">
        <f t="shared" ref="H34:H51" si="11">IF(G34&lt;&gt;"",IF(YEAR(G34)+4&lt;YEAR(Date_Passage),"OK",IF(AND(YEAR(G34)+4=YEAR(Date_Passage),MONTH(G34)&lt;=MONTH(Date_Passage)),"OK","PAS LES DELAIS")),"")</f>
        <v/>
      </c>
      <c r="I34" s="11"/>
      <c r="J34" s="40" t="str">
        <f t="shared" ref="J34:J51" si="12">(U34)</f>
        <v>N</v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  <c r="S34" s="40" t="str">
        <f t="shared" ref="S34:S51" si="13">IF(AND(X34&gt;=4),"O",IF(AND(Y34&gt;=3),"N",IF(AND(X34=3,Y34=2),"O",IF(AND(X34&lt;=4,Y34&lt;=3),"I"))))</f>
        <v>N</v>
      </c>
      <c r="T34" s="99" t="s">
        <v>22</v>
      </c>
      <c r="U34" s="40" t="str">
        <f t="shared" si="9"/>
        <v>N</v>
      </c>
      <c r="W34" s="40">
        <f t="shared" ref="W34:W51" si="14">COUNTA(M34:R34)</f>
        <v>6</v>
      </c>
      <c r="X34" s="40">
        <f t="shared" ref="X34:X51" si="15">COUNTIF(M34:R34,"O")</f>
        <v>0</v>
      </c>
      <c r="Y34" s="40">
        <f t="shared" ref="Y34:Y51" si="16">COUNTIF(M34:R34,"N")</f>
        <v>6</v>
      </c>
      <c r="Z34" s="40">
        <f t="shared" ref="Z34:Z51" si="17">COUNTIF(M34:R34,"I")</f>
        <v>0</v>
      </c>
      <c r="AB34">
        <f t="shared" ref="AB34:AB51" si="18">(W34+1)/2</f>
        <v>3.5</v>
      </c>
      <c r="AC34">
        <f t="shared" ref="AC34:AC51" si="19">(W34-1)/2</f>
        <v>2.5</v>
      </c>
    </row>
    <row r="35" spans="1:29" ht="20" customHeight="1">
      <c r="A35" s="4">
        <v>534</v>
      </c>
      <c r="B35" s="11"/>
      <c r="C35" s="11"/>
      <c r="D35" s="11"/>
      <c r="E35" s="12"/>
      <c r="F35" s="12"/>
      <c r="G35" s="12"/>
      <c r="H35" s="39" t="str">
        <f t="shared" si="11"/>
        <v/>
      </c>
      <c r="I35" s="11"/>
      <c r="J35" s="40" t="str">
        <f t="shared" si="12"/>
        <v>N</v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  <c r="S35" s="40" t="str">
        <f t="shared" si="13"/>
        <v>N</v>
      </c>
      <c r="T35" s="99" t="s">
        <v>22</v>
      </c>
      <c r="U35" s="40" t="str">
        <f t="shared" si="9"/>
        <v>N</v>
      </c>
      <c r="W35" s="40">
        <f t="shared" si="14"/>
        <v>6</v>
      </c>
      <c r="X35" s="40">
        <f t="shared" si="15"/>
        <v>0</v>
      </c>
      <c r="Y35" s="40">
        <f t="shared" si="16"/>
        <v>6</v>
      </c>
      <c r="Z35" s="40">
        <f t="shared" si="17"/>
        <v>0</v>
      </c>
      <c r="AB35">
        <f t="shared" si="18"/>
        <v>3.5</v>
      </c>
      <c r="AC35">
        <f t="shared" si="19"/>
        <v>2.5</v>
      </c>
    </row>
    <row r="36" spans="1:29" ht="20" customHeight="1">
      <c r="A36" s="4">
        <v>535</v>
      </c>
      <c r="B36" s="11"/>
      <c r="C36" s="11"/>
      <c r="D36" s="11"/>
      <c r="E36" s="12"/>
      <c r="F36" s="12"/>
      <c r="G36" s="12"/>
      <c r="H36" s="39" t="str">
        <f t="shared" si="11"/>
        <v/>
      </c>
      <c r="I36" s="11"/>
      <c r="J36" s="40" t="str">
        <f t="shared" si="12"/>
        <v>N</v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11" t="s">
        <v>22</v>
      </c>
      <c r="S36" s="40" t="str">
        <f t="shared" si="13"/>
        <v>N</v>
      </c>
      <c r="T36" s="99" t="s">
        <v>22</v>
      </c>
      <c r="U36" s="40" t="str">
        <f t="shared" si="9"/>
        <v>N</v>
      </c>
      <c r="W36" s="40">
        <f t="shared" si="14"/>
        <v>6</v>
      </c>
      <c r="X36" s="40">
        <f t="shared" si="15"/>
        <v>0</v>
      </c>
      <c r="Y36" s="40">
        <f t="shared" si="16"/>
        <v>6</v>
      </c>
      <c r="Z36" s="40">
        <f t="shared" si="17"/>
        <v>0</v>
      </c>
      <c r="AB36">
        <f t="shared" si="18"/>
        <v>3.5</v>
      </c>
      <c r="AC36">
        <f t="shared" si="19"/>
        <v>2.5</v>
      </c>
    </row>
    <row r="37" spans="1:29" ht="20" customHeight="1">
      <c r="A37" s="4">
        <v>536</v>
      </c>
      <c r="B37" s="11"/>
      <c r="C37" s="11"/>
      <c r="D37" s="11"/>
      <c r="E37" s="12"/>
      <c r="F37" s="12"/>
      <c r="G37" s="12"/>
      <c r="H37" s="39" t="str">
        <f t="shared" si="11"/>
        <v/>
      </c>
      <c r="I37" s="11"/>
      <c r="J37" s="40" t="str">
        <f t="shared" si="12"/>
        <v>N</v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11" t="s">
        <v>22</v>
      </c>
      <c r="S37" s="40" t="str">
        <f t="shared" si="13"/>
        <v>N</v>
      </c>
      <c r="T37" s="99" t="s">
        <v>22</v>
      </c>
      <c r="U37" s="40" t="str">
        <f t="shared" si="9"/>
        <v>N</v>
      </c>
      <c r="W37" s="40">
        <f t="shared" si="14"/>
        <v>6</v>
      </c>
      <c r="X37" s="40">
        <f t="shared" si="15"/>
        <v>0</v>
      </c>
      <c r="Y37" s="40">
        <f t="shared" si="16"/>
        <v>6</v>
      </c>
      <c r="Z37" s="40">
        <f t="shared" si="17"/>
        <v>0</v>
      </c>
      <c r="AB37">
        <f t="shared" si="18"/>
        <v>3.5</v>
      </c>
      <c r="AC37">
        <f t="shared" si="19"/>
        <v>2.5</v>
      </c>
    </row>
    <row r="38" spans="1:29" ht="20" customHeight="1">
      <c r="A38" s="4">
        <v>537</v>
      </c>
      <c r="B38" s="11"/>
      <c r="C38" s="11"/>
      <c r="D38" s="11"/>
      <c r="E38" s="12"/>
      <c r="F38" s="12"/>
      <c r="G38" s="12"/>
      <c r="H38" s="39" t="str">
        <f t="shared" si="11"/>
        <v/>
      </c>
      <c r="I38" s="11"/>
      <c r="J38" s="40" t="str">
        <f t="shared" si="12"/>
        <v>N</v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11" t="s">
        <v>22</v>
      </c>
      <c r="S38" s="40" t="str">
        <f t="shared" si="13"/>
        <v>N</v>
      </c>
      <c r="T38" s="99" t="s">
        <v>22</v>
      </c>
      <c r="U38" s="40" t="str">
        <f t="shared" si="9"/>
        <v>N</v>
      </c>
      <c r="W38" s="40">
        <f t="shared" si="14"/>
        <v>6</v>
      </c>
      <c r="X38" s="40">
        <f t="shared" si="15"/>
        <v>0</v>
      </c>
      <c r="Y38" s="40">
        <f t="shared" si="16"/>
        <v>6</v>
      </c>
      <c r="Z38" s="40">
        <f t="shared" si="17"/>
        <v>0</v>
      </c>
      <c r="AB38">
        <f t="shared" si="18"/>
        <v>3.5</v>
      </c>
      <c r="AC38">
        <f t="shared" si="19"/>
        <v>2.5</v>
      </c>
    </row>
    <row r="39" spans="1:29" ht="20" customHeight="1">
      <c r="A39" s="4">
        <v>538</v>
      </c>
      <c r="B39" s="11"/>
      <c r="C39" s="11"/>
      <c r="D39" s="11"/>
      <c r="E39" s="12"/>
      <c r="F39" s="12"/>
      <c r="G39" s="12"/>
      <c r="H39" s="39" t="str">
        <f t="shared" si="11"/>
        <v/>
      </c>
      <c r="I39" s="11"/>
      <c r="J39" s="40" t="str">
        <f t="shared" si="12"/>
        <v>N</v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11" t="s">
        <v>22</v>
      </c>
      <c r="S39" s="40" t="str">
        <f t="shared" si="13"/>
        <v>N</v>
      </c>
      <c r="T39" s="99" t="s">
        <v>22</v>
      </c>
      <c r="U39" s="40" t="str">
        <f t="shared" si="9"/>
        <v>N</v>
      </c>
      <c r="W39" s="40">
        <f t="shared" si="14"/>
        <v>6</v>
      </c>
      <c r="X39" s="40">
        <f t="shared" si="15"/>
        <v>0</v>
      </c>
      <c r="Y39" s="40">
        <f t="shared" si="16"/>
        <v>6</v>
      </c>
      <c r="Z39" s="40">
        <f t="shared" si="17"/>
        <v>0</v>
      </c>
      <c r="AB39">
        <f t="shared" si="18"/>
        <v>3.5</v>
      </c>
      <c r="AC39">
        <f t="shared" si="19"/>
        <v>2.5</v>
      </c>
    </row>
    <row r="40" spans="1:29" ht="20" customHeight="1">
      <c r="A40" s="4">
        <v>539</v>
      </c>
      <c r="B40" s="11"/>
      <c r="C40" s="11"/>
      <c r="D40" s="11"/>
      <c r="E40" s="12"/>
      <c r="F40" s="12"/>
      <c r="G40" s="12"/>
      <c r="H40" s="39" t="str">
        <f t="shared" si="11"/>
        <v/>
      </c>
      <c r="I40" s="11"/>
      <c r="J40" s="40" t="str">
        <f t="shared" si="12"/>
        <v>N</v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11" t="s">
        <v>22</v>
      </c>
      <c r="S40" s="40" t="str">
        <f t="shared" si="13"/>
        <v>N</v>
      </c>
      <c r="T40" s="99" t="s">
        <v>22</v>
      </c>
      <c r="U40" s="40" t="str">
        <f t="shared" si="9"/>
        <v>N</v>
      </c>
      <c r="W40" s="40">
        <f t="shared" si="14"/>
        <v>6</v>
      </c>
      <c r="X40" s="40">
        <f t="shared" si="15"/>
        <v>0</v>
      </c>
      <c r="Y40" s="40">
        <f t="shared" si="16"/>
        <v>6</v>
      </c>
      <c r="Z40" s="40">
        <f t="shared" si="17"/>
        <v>0</v>
      </c>
      <c r="AB40">
        <f t="shared" si="18"/>
        <v>3.5</v>
      </c>
      <c r="AC40">
        <f t="shared" si="19"/>
        <v>2.5</v>
      </c>
    </row>
    <row r="41" spans="1:29" ht="20" customHeight="1">
      <c r="A41" s="4">
        <v>540</v>
      </c>
      <c r="B41" s="11"/>
      <c r="C41" s="11"/>
      <c r="D41" s="11"/>
      <c r="E41" s="12"/>
      <c r="F41" s="12"/>
      <c r="G41" s="12"/>
      <c r="H41" s="39" t="str">
        <f t="shared" si="11"/>
        <v/>
      </c>
      <c r="I41" s="11"/>
      <c r="J41" s="40" t="str">
        <f t="shared" si="12"/>
        <v>N</v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11" t="s">
        <v>22</v>
      </c>
      <c r="S41" s="40" t="str">
        <f t="shared" si="13"/>
        <v>N</v>
      </c>
      <c r="T41" s="99" t="s">
        <v>22</v>
      </c>
      <c r="U41" s="40" t="str">
        <f t="shared" si="9"/>
        <v>N</v>
      </c>
      <c r="W41" s="40">
        <f t="shared" si="14"/>
        <v>6</v>
      </c>
      <c r="X41" s="40">
        <f t="shared" si="15"/>
        <v>0</v>
      </c>
      <c r="Y41" s="40">
        <f t="shared" si="16"/>
        <v>6</v>
      </c>
      <c r="Z41" s="40">
        <f t="shared" si="17"/>
        <v>0</v>
      </c>
      <c r="AB41">
        <f t="shared" si="18"/>
        <v>3.5</v>
      </c>
      <c r="AC41">
        <f t="shared" si="19"/>
        <v>2.5</v>
      </c>
    </row>
    <row r="42" spans="1:29" ht="20" customHeight="1">
      <c r="A42" s="4">
        <v>541</v>
      </c>
      <c r="B42" s="11"/>
      <c r="C42" s="11"/>
      <c r="D42" s="11"/>
      <c r="E42" s="12"/>
      <c r="F42" s="12"/>
      <c r="G42" s="12"/>
      <c r="H42" s="39" t="str">
        <f t="shared" si="11"/>
        <v/>
      </c>
      <c r="I42" s="11"/>
      <c r="J42" s="40" t="str">
        <f t="shared" si="12"/>
        <v>N</v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11" t="s">
        <v>22</v>
      </c>
      <c r="S42" s="40" t="str">
        <f t="shared" si="13"/>
        <v>N</v>
      </c>
      <c r="T42" s="99" t="s">
        <v>22</v>
      </c>
      <c r="U42" s="40" t="str">
        <f t="shared" si="9"/>
        <v>N</v>
      </c>
      <c r="W42" s="40">
        <f t="shared" si="14"/>
        <v>6</v>
      </c>
      <c r="X42" s="40">
        <f t="shared" si="15"/>
        <v>0</v>
      </c>
      <c r="Y42" s="40">
        <f t="shared" si="16"/>
        <v>6</v>
      </c>
      <c r="Z42" s="40">
        <f t="shared" si="17"/>
        <v>0</v>
      </c>
      <c r="AB42">
        <f t="shared" si="18"/>
        <v>3.5</v>
      </c>
      <c r="AC42">
        <f t="shared" si="19"/>
        <v>2.5</v>
      </c>
    </row>
    <row r="43" spans="1:29" ht="20" customHeight="1">
      <c r="A43" s="4">
        <v>542</v>
      </c>
      <c r="B43" s="11"/>
      <c r="C43" s="11"/>
      <c r="D43" s="11"/>
      <c r="E43" s="12"/>
      <c r="F43" s="12"/>
      <c r="G43" s="12"/>
      <c r="H43" s="39" t="str">
        <f t="shared" si="11"/>
        <v/>
      </c>
      <c r="I43" s="11"/>
      <c r="J43" s="40" t="str">
        <f t="shared" si="12"/>
        <v>N</v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11" t="s">
        <v>22</v>
      </c>
      <c r="S43" s="40" t="str">
        <f t="shared" si="13"/>
        <v>N</v>
      </c>
      <c r="T43" s="99" t="s">
        <v>22</v>
      </c>
      <c r="U43" s="40" t="str">
        <f t="shared" si="9"/>
        <v>N</v>
      </c>
      <c r="W43" s="40">
        <f t="shared" si="14"/>
        <v>6</v>
      </c>
      <c r="X43" s="40">
        <f t="shared" si="15"/>
        <v>0</v>
      </c>
      <c r="Y43" s="40">
        <f t="shared" si="16"/>
        <v>6</v>
      </c>
      <c r="Z43" s="40">
        <f t="shared" si="17"/>
        <v>0</v>
      </c>
      <c r="AB43">
        <f t="shared" si="18"/>
        <v>3.5</v>
      </c>
      <c r="AC43">
        <f t="shared" si="19"/>
        <v>2.5</v>
      </c>
    </row>
    <row r="44" spans="1:29" ht="20" customHeight="1">
      <c r="A44" s="4">
        <v>543</v>
      </c>
      <c r="B44" s="11"/>
      <c r="C44" s="11"/>
      <c r="D44" s="11"/>
      <c r="E44" s="12"/>
      <c r="F44" s="12"/>
      <c r="G44" s="12"/>
      <c r="H44" s="39" t="str">
        <f t="shared" si="11"/>
        <v/>
      </c>
      <c r="I44" s="11"/>
      <c r="J44" s="40" t="str">
        <f t="shared" si="12"/>
        <v>N</v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11" t="s">
        <v>22</v>
      </c>
      <c r="S44" s="40" t="str">
        <f t="shared" si="13"/>
        <v>N</v>
      </c>
      <c r="T44" s="99" t="s">
        <v>22</v>
      </c>
      <c r="U44" s="40" t="str">
        <f t="shared" si="9"/>
        <v>N</v>
      </c>
      <c r="W44" s="40">
        <f t="shared" si="14"/>
        <v>6</v>
      </c>
      <c r="X44" s="40">
        <f t="shared" si="15"/>
        <v>0</v>
      </c>
      <c r="Y44" s="40">
        <f t="shared" si="16"/>
        <v>6</v>
      </c>
      <c r="Z44" s="40">
        <f t="shared" si="17"/>
        <v>0</v>
      </c>
      <c r="AB44">
        <f t="shared" si="18"/>
        <v>3.5</v>
      </c>
      <c r="AC44">
        <f t="shared" si="19"/>
        <v>2.5</v>
      </c>
    </row>
    <row r="45" spans="1:29" ht="20" customHeight="1">
      <c r="A45" s="4">
        <v>544</v>
      </c>
      <c r="B45" s="11"/>
      <c r="C45" s="11"/>
      <c r="D45" s="11"/>
      <c r="E45" s="12"/>
      <c r="F45" s="12"/>
      <c r="G45" s="12"/>
      <c r="H45" s="39" t="str">
        <f t="shared" si="11"/>
        <v/>
      </c>
      <c r="I45" s="11"/>
      <c r="J45" s="40" t="str">
        <f t="shared" si="12"/>
        <v>N</v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11" t="s">
        <v>22</v>
      </c>
      <c r="S45" s="40" t="str">
        <f t="shared" si="13"/>
        <v>N</v>
      </c>
      <c r="T45" s="99" t="s">
        <v>22</v>
      </c>
      <c r="U45" s="40" t="str">
        <f t="shared" si="9"/>
        <v>N</v>
      </c>
      <c r="W45" s="40">
        <f t="shared" si="14"/>
        <v>6</v>
      </c>
      <c r="X45" s="40">
        <f t="shared" si="15"/>
        <v>0</v>
      </c>
      <c r="Y45" s="40">
        <f t="shared" si="16"/>
        <v>6</v>
      </c>
      <c r="Z45" s="40">
        <f t="shared" si="17"/>
        <v>0</v>
      </c>
      <c r="AB45">
        <f t="shared" si="18"/>
        <v>3.5</v>
      </c>
      <c r="AC45">
        <f t="shared" si="19"/>
        <v>2.5</v>
      </c>
    </row>
    <row r="46" spans="1:29" ht="20" customHeight="1">
      <c r="A46" s="4">
        <v>545</v>
      </c>
      <c r="B46" s="11"/>
      <c r="C46" s="11"/>
      <c r="D46" s="11"/>
      <c r="E46" s="12"/>
      <c r="F46" s="12"/>
      <c r="G46" s="12"/>
      <c r="H46" s="39" t="str">
        <f t="shared" si="11"/>
        <v/>
      </c>
      <c r="I46" s="11"/>
      <c r="J46" s="40" t="str">
        <f t="shared" si="12"/>
        <v>N</v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11" t="s">
        <v>22</v>
      </c>
      <c r="S46" s="40" t="str">
        <f t="shared" si="13"/>
        <v>N</v>
      </c>
      <c r="T46" s="99" t="s">
        <v>22</v>
      </c>
      <c r="U46" s="40" t="str">
        <f t="shared" si="9"/>
        <v>N</v>
      </c>
      <c r="W46" s="40">
        <f t="shared" si="14"/>
        <v>6</v>
      </c>
      <c r="X46" s="40">
        <f t="shared" si="15"/>
        <v>0</v>
      </c>
      <c r="Y46" s="40">
        <f t="shared" si="16"/>
        <v>6</v>
      </c>
      <c r="Z46" s="40">
        <f t="shared" si="17"/>
        <v>0</v>
      </c>
      <c r="AB46">
        <f t="shared" si="18"/>
        <v>3.5</v>
      </c>
      <c r="AC46">
        <f t="shared" si="19"/>
        <v>2.5</v>
      </c>
    </row>
    <row r="47" spans="1:29" ht="20" customHeight="1">
      <c r="A47" s="4">
        <v>546</v>
      </c>
      <c r="B47" s="11"/>
      <c r="C47" s="11"/>
      <c r="D47" s="11"/>
      <c r="E47" s="12"/>
      <c r="F47" s="12"/>
      <c r="G47" s="12"/>
      <c r="H47" s="39" t="str">
        <f t="shared" si="11"/>
        <v/>
      </c>
      <c r="I47" s="11"/>
      <c r="J47" s="40" t="str">
        <f t="shared" si="12"/>
        <v>N</v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11" t="s">
        <v>22</v>
      </c>
      <c r="S47" s="40" t="str">
        <f t="shared" si="13"/>
        <v>N</v>
      </c>
      <c r="T47" s="99" t="s">
        <v>22</v>
      </c>
      <c r="U47" s="40" t="str">
        <f t="shared" si="9"/>
        <v>N</v>
      </c>
      <c r="W47" s="40">
        <f t="shared" si="14"/>
        <v>6</v>
      </c>
      <c r="X47" s="40">
        <f t="shared" si="15"/>
        <v>0</v>
      </c>
      <c r="Y47" s="40">
        <f t="shared" si="16"/>
        <v>6</v>
      </c>
      <c r="Z47" s="40">
        <f t="shared" si="17"/>
        <v>0</v>
      </c>
      <c r="AB47">
        <f t="shared" si="18"/>
        <v>3.5</v>
      </c>
      <c r="AC47">
        <f t="shared" si="19"/>
        <v>2.5</v>
      </c>
    </row>
    <row r="48" spans="1:29" ht="20" customHeight="1">
      <c r="A48" s="4">
        <v>547</v>
      </c>
      <c r="B48" s="11"/>
      <c r="C48" s="11"/>
      <c r="D48" s="11"/>
      <c r="E48" s="12"/>
      <c r="F48" s="12"/>
      <c r="G48" s="12"/>
      <c r="H48" s="39" t="str">
        <f t="shared" si="11"/>
        <v/>
      </c>
      <c r="I48" s="11"/>
      <c r="J48" s="40" t="str">
        <f t="shared" si="12"/>
        <v>N</v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11" t="s">
        <v>22</v>
      </c>
      <c r="S48" s="40" t="str">
        <f t="shared" si="13"/>
        <v>N</v>
      </c>
      <c r="T48" s="99" t="s">
        <v>22</v>
      </c>
      <c r="U48" s="40" t="str">
        <f t="shared" si="9"/>
        <v>N</v>
      </c>
      <c r="W48" s="40">
        <f t="shared" si="14"/>
        <v>6</v>
      </c>
      <c r="X48" s="40">
        <f t="shared" si="15"/>
        <v>0</v>
      </c>
      <c r="Y48" s="40">
        <f t="shared" si="16"/>
        <v>6</v>
      </c>
      <c r="Z48" s="40">
        <f t="shared" si="17"/>
        <v>0</v>
      </c>
      <c r="AB48">
        <f t="shared" si="18"/>
        <v>3.5</v>
      </c>
      <c r="AC48">
        <f t="shared" si="19"/>
        <v>2.5</v>
      </c>
    </row>
    <row r="49" spans="1:29" ht="20" customHeight="1">
      <c r="A49" s="4">
        <v>548</v>
      </c>
      <c r="B49" s="11"/>
      <c r="C49" s="11"/>
      <c r="D49" s="11"/>
      <c r="E49" s="12"/>
      <c r="F49" s="12"/>
      <c r="G49" s="12"/>
      <c r="H49" s="39" t="str">
        <f t="shared" si="11"/>
        <v/>
      </c>
      <c r="I49" s="11"/>
      <c r="J49" s="40" t="str">
        <f t="shared" si="12"/>
        <v>N</v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11" t="s">
        <v>22</v>
      </c>
      <c r="S49" s="40" t="str">
        <f t="shared" si="13"/>
        <v>N</v>
      </c>
      <c r="T49" s="99" t="s">
        <v>22</v>
      </c>
      <c r="U49" s="40" t="str">
        <f t="shared" si="9"/>
        <v>N</v>
      </c>
      <c r="W49" s="40">
        <f t="shared" si="14"/>
        <v>6</v>
      </c>
      <c r="X49" s="40">
        <f t="shared" si="15"/>
        <v>0</v>
      </c>
      <c r="Y49" s="40">
        <f t="shared" si="16"/>
        <v>6</v>
      </c>
      <c r="Z49" s="40">
        <f t="shared" si="17"/>
        <v>0</v>
      </c>
      <c r="AB49">
        <f t="shared" si="18"/>
        <v>3.5</v>
      </c>
      <c r="AC49">
        <f t="shared" si="19"/>
        <v>2.5</v>
      </c>
    </row>
    <row r="50" spans="1:29" ht="20" customHeight="1">
      <c r="A50" s="4">
        <v>549</v>
      </c>
      <c r="B50" s="11"/>
      <c r="C50" s="11"/>
      <c r="D50" s="11"/>
      <c r="E50" s="12"/>
      <c r="F50" s="12"/>
      <c r="G50" s="12"/>
      <c r="H50" s="39" t="str">
        <f t="shared" si="11"/>
        <v/>
      </c>
      <c r="I50" s="11"/>
      <c r="J50" s="40" t="str">
        <f t="shared" si="12"/>
        <v>N</v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11" t="s">
        <v>22</v>
      </c>
      <c r="S50" s="40" t="str">
        <f t="shared" si="13"/>
        <v>N</v>
      </c>
      <c r="T50" s="99" t="s">
        <v>22</v>
      </c>
      <c r="U50" s="40" t="str">
        <f t="shared" si="9"/>
        <v>N</v>
      </c>
      <c r="W50" s="40">
        <f t="shared" si="14"/>
        <v>6</v>
      </c>
      <c r="X50" s="40">
        <f t="shared" si="15"/>
        <v>0</v>
      </c>
      <c r="Y50" s="40">
        <f t="shared" si="16"/>
        <v>6</v>
      </c>
      <c r="Z50" s="40">
        <f t="shared" si="17"/>
        <v>0</v>
      </c>
      <c r="AB50">
        <f t="shared" si="18"/>
        <v>3.5</v>
      </c>
      <c r="AC50">
        <f t="shared" si="19"/>
        <v>2.5</v>
      </c>
    </row>
    <row r="51" spans="1:29" ht="20" customHeight="1">
      <c r="A51" s="4">
        <v>550</v>
      </c>
      <c r="B51" s="11"/>
      <c r="C51" s="11"/>
      <c r="D51" s="11"/>
      <c r="E51" s="12"/>
      <c r="F51" s="12"/>
      <c r="G51" s="12"/>
      <c r="H51" s="39" t="str">
        <f t="shared" si="11"/>
        <v/>
      </c>
      <c r="I51" s="11"/>
      <c r="J51" s="40" t="str">
        <f t="shared" si="12"/>
        <v>N</v>
      </c>
      <c r="K51" s="11"/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11" t="s">
        <v>22</v>
      </c>
      <c r="S51" s="40" t="str">
        <f t="shared" si="13"/>
        <v>N</v>
      </c>
      <c r="T51" s="99" t="s">
        <v>22</v>
      </c>
      <c r="U51" s="40" t="str">
        <f t="shared" si="9"/>
        <v>N</v>
      </c>
      <c r="W51" s="40">
        <f t="shared" si="14"/>
        <v>6</v>
      </c>
      <c r="X51" s="40">
        <f t="shared" si="15"/>
        <v>0</v>
      </c>
      <c r="Y51" s="40">
        <f t="shared" si="16"/>
        <v>6</v>
      </c>
      <c r="Z51" s="40">
        <f t="shared" si="17"/>
        <v>0</v>
      </c>
      <c r="AB51">
        <f t="shared" si="18"/>
        <v>3.5</v>
      </c>
      <c r="AC51">
        <f t="shared" si="19"/>
        <v>2.5</v>
      </c>
    </row>
    <row r="52" spans="1:29" ht="18" customHeight="1">
      <c r="I52" s="11">
        <f>SUM(I2:I51)</f>
        <v>55</v>
      </c>
      <c r="J52" s="18">
        <f>COUNTIF(J2:J51,"O")</f>
        <v>0</v>
      </c>
      <c r="K52" s="11">
        <f>SUM(K2:K51)</f>
        <v>0</v>
      </c>
    </row>
    <row r="53" spans="1:29" ht="18" customHeight="1"/>
    <row r="54" spans="1:29" ht="18" customHeight="1"/>
    <row r="55" spans="1:29" ht="18" customHeight="1"/>
    <row r="56" spans="1:29" ht="18" customHeight="1"/>
    <row r="57" spans="1:29" ht="18" customHeight="1"/>
    <row r="58" spans="1:29" ht="18" customHeight="1"/>
    <row r="59" spans="1:29" ht="18" customHeight="1"/>
    <row r="60" spans="1:29" ht="18" customHeight="1"/>
    <row r="61" spans="1:29" ht="18" customHeight="1"/>
    <row r="62" spans="1:29" ht="18" customHeight="1"/>
    <row r="63" spans="1:29" ht="18" customHeight="1"/>
    <row r="64" spans="1:29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sortState ref="B2:I18">
    <sortCondition descending="1" ref="E2:E18"/>
  </sortState>
  <phoneticPr fontId="0" type="noConversion"/>
  <conditionalFormatting sqref="B2">
    <cfRule type="duplicateValues" dxfId="0" priority="2"/>
  </conditionalFormatting>
  <printOptions horizontalCentered="1"/>
  <pageMargins left="0.39370078740157483" right="0.39370078740157483" top="1.0629921259842521" bottom="0.86614173228346458" header="0.51181102362204722" footer="0.51181102362204722"/>
  <pageSetup paperSize="9" scale="90" fitToWidth="2" orientation="landscape"/>
  <headerFooter alignWithMargins="0">
    <oddHeader>&amp;C&amp;"Arial,Gras"&amp;12Passage de Grades&amp;10
&amp;"Arial,Gras italique"&amp;12&amp;A</oddHeader>
    <oddFooter xml:space="preserve">&amp;L
&amp;RDate : </oddFooter>
  </headerFooter>
  <colBreaks count="1" manualBreakCount="1">
    <brk id="12" max="1048575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zoomScale="115" zoomScaleSheetLayoutView="115" workbookViewId="0">
      <selection activeCell="B2" sqref="B2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42"/>
      <c r="B1" s="42"/>
      <c r="C1" s="42"/>
      <c r="D1" s="42"/>
      <c r="E1" s="42"/>
      <c r="F1" s="42"/>
      <c r="G1" s="42"/>
      <c r="H1" s="42"/>
      <c r="I1" s="43"/>
    </row>
    <row r="2" spans="1:18">
      <c r="A2" s="42"/>
      <c r="B2" s="42"/>
      <c r="C2" s="42"/>
      <c r="D2" s="42"/>
      <c r="E2" s="42"/>
      <c r="F2" s="42"/>
      <c r="G2" s="42"/>
      <c r="H2" s="42"/>
      <c r="I2" s="43"/>
    </row>
    <row r="3" spans="1:18">
      <c r="A3" s="42"/>
      <c r="B3" s="42"/>
      <c r="C3" s="42"/>
      <c r="D3" s="42"/>
      <c r="E3" s="42"/>
      <c r="F3" s="42"/>
      <c r="G3" s="42"/>
      <c r="H3" s="42"/>
      <c r="I3" s="43"/>
    </row>
    <row r="4" spans="1:18">
      <c r="A4" s="42"/>
      <c r="B4" s="42"/>
      <c r="C4" s="42"/>
      <c r="D4" s="42"/>
      <c r="E4" s="42"/>
      <c r="F4" s="42"/>
      <c r="G4" s="42"/>
      <c r="H4" s="42"/>
      <c r="I4" s="43"/>
    </row>
    <row r="5" spans="1:18">
      <c r="A5" s="42"/>
      <c r="B5" s="42"/>
      <c r="C5" s="42"/>
      <c r="D5" s="42"/>
      <c r="E5" s="42"/>
      <c r="F5" s="42"/>
      <c r="G5" s="42"/>
      <c r="H5" s="42"/>
      <c r="I5" s="43"/>
    </row>
    <row r="6" spans="1:18">
      <c r="A6" s="42"/>
      <c r="B6" s="42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501</v>
      </c>
      <c r="B12" s="47" t="str">
        <f ca="1">IF('5èm DAN'!E2="","",INT((TODAY()-'5èm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502</v>
      </c>
      <c r="B13" s="47" t="str">
        <f ca="1">IF('5èm DAN'!E3="","",INT((TODAY()-'5èm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503</v>
      </c>
      <c r="B14" s="47" t="str">
        <f ca="1">IF('5èm DAN'!E4="","",INT((TODAY()-'5èm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504</v>
      </c>
      <c r="B15" s="47" t="str">
        <f ca="1">IF('5èm DAN'!E5="","",INT((TODAY()-'5èm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505</v>
      </c>
      <c r="B16" s="47" t="str">
        <f ca="1">IF('5èm DAN'!E6="","",INT((TODAY()-'5èm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506</v>
      </c>
      <c r="B17" s="47" t="str">
        <f ca="1">IF('5èm DAN'!E7="","",INT((TODAY()-'5èm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507</v>
      </c>
      <c r="B18" s="47" t="str">
        <f ca="1">IF('5èm DAN'!E8="","",INT((TODAY()-'5èm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508</v>
      </c>
      <c r="B19" s="47" t="str">
        <f ca="1">IF('5èm DAN'!E9="","",INT((TODAY()-'5èm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509</v>
      </c>
      <c r="B20" s="47" t="str">
        <f ca="1">IF('5èm DAN'!E10="","",INT((TODAY()-'5èm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510</v>
      </c>
      <c r="B21" s="47" t="str">
        <f ca="1">IF('5èm DAN'!E11="","",INT((TODAY()-'5èm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511</v>
      </c>
      <c r="B22" s="47" t="str">
        <f ca="1">IF('5èm DAN'!E12="","",INT((TODAY()-'5èm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512</v>
      </c>
      <c r="B23" s="47" t="str">
        <f ca="1">IF('5èm DAN'!E13="","",INT((TODAY()-'5èm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513</v>
      </c>
      <c r="B24" s="47" t="str">
        <f ca="1">IF('5èm DAN'!E14="","",INT((TODAY()-'5èm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514</v>
      </c>
      <c r="B25" s="47" t="str">
        <f ca="1">IF('5èm DAN'!E15="","",INT((TODAY()-'5èm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515</v>
      </c>
      <c r="B26" s="47" t="str">
        <f ca="1">IF('5èm DAN'!E16="","",INT((TODAY()-'5èm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516</v>
      </c>
      <c r="B27" s="47" t="str">
        <f ca="1">IF('5èm DAN'!E17="","",INT((TODAY()-'5èm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517</v>
      </c>
      <c r="B28" s="47" t="str">
        <f ca="1">IF('5èm DAN'!E18="","",INT((TODAY()-'5èm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518</v>
      </c>
      <c r="B29" s="47" t="str">
        <f ca="1">IF('5èm DAN'!E19="","",INT((TODAY()-'5èm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519</v>
      </c>
      <c r="B30" s="47" t="str">
        <f ca="1">IF('5èm DAN'!E20="","",INT((TODAY()-'5èm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520</v>
      </c>
      <c r="B31" s="47" t="str">
        <f ca="1">IF('5èm DAN'!E21="","",INT((TODAY()-'5èm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521</v>
      </c>
      <c r="B32" s="47" t="str">
        <f ca="1">IF('5èm DAN'!E22="","",INT((TODAY()-'5èm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522</v>
      </c>
      <c r="B33" s="47" t="str">
        <f ca="1">IF('5èm DAN'!E23="","",INT((TODAY()-'5èm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523</v>
      </c>
      <c r="B34" s="47" t="str">
        <f ca="1">IF('5èm DAN'!E24="","",INT((TODAY()-'5èm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524</v>
      </c>
      <c r="B35" s="47" t="str">
        <f ca="1">IF('5èm DAN'!E25="","",INT((TODAY()-'5èm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525</v>
      </c>
      <c r="B36" s="47" t="str">
        <f ca="1">IF('5èm DAN'!E26="","",INT((TODAY()-'5èm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526</v>
      </c>
      <c r="B37" s="47" t="str">
        <f ca="1">IF('5èm DAN'!E27="","",INT((TODAY()-'5èm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527</v>
      </c>
      <c r="B38" s="47" t="str">
        <f ca="1">IF('5èm DAN'!E28="","",INT((TODAY()-'5èm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528</v>
      </c>
      <c r="B39" s="47" t="str">
        <f ca="1">IF('5èm DAN'!E29="","",INT((TODAY()-'5èm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529</v>
      </c>
      <c r="B40" s="47" t="str">
        <f ca="1">IF('5èm DAN'!E30="","",INT((TODAY()-'5èm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530</v>
      </c>
      <c r="B41" s="47" t="str">
        <f ca="1">IF('5èm DAN'!E31="","",INT((TODAY()-'5èm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8" spans="1:9">
      <c r="F48" s="42" t="s">
        <v>74</v>
      </c>
    </row>
  </sheetData>
  <mergeCells count="3">
    <mergeCell ref="A9:I9"/>
    <mergeCell ref="A7:D7"/>
    <mergeCell ref="E7:G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85" zoomScaleSheetLayoutView="85" workbookViewId="0">
      <selection activeCell="A4" sqref="A4"/>
    </sheetView>
  </sheetViews>
  <sheetFormatPr baseColWidth="10" defaultRowHeight="76" x14ac:dyDescent="0"/>
  <cols>
    <col min="1" max="1" width="29.33203125" style="85" customWidth="1"/>
    <col min="2" max="2" width="5.6640625" customWidth="1"/>
    <col min="3" max="3" width="26.83203125" customWidth="1"/>
    <col min="4" max="4" width="5.6640625" customWidth="1"/>
    <col min="5" max="5" width="23.83203125" bestFit="1" customWidth="1"/>
    <col min="6" max="6" width="5.6640625" customWidth="1"/>
    <col min="7" max="7" width="25" customWidth="1"/>
    <col min="8" max="8" width="5.83203125" customWidth="1"/>
    <col min="9" max="9" width="27.1640625" customWidth="1"/>
    <col min="10" max="10" width="5.6640625" customWidth="1"/>
    <col min="11" max="11" width="21.6640625" bestFit="1" customWidth="1"/>
    <col min="12" max="12" width="4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IF('5èm DAN'!J2="O",'5èm DAN'!A2," ")</f>
        <v xml:space="preserve"> </v>
      </c>
      <c r="C4" s="85" t="str">
        <f>IF('5èm DAN'!J12="O",'5èm DAN'!A12," ")</f>
        <v xml:space="preserve"> </v>
      </c>
      <c r="E4" s="85" t="str">
        <f>IF('5èm DAN'!J22="O",'5èm DAN'!A22," ")</f>
        <v xml:space="preserve"> </v>
      </c>
      <c r="G4" s="85" t="str">
        <f>IF('5èm DAN'!J32="O",'5èm DAN'!A32," ")</f>
        <v xml:space="preserve"> </v>
      </c>
      <c r="I4" s="85" t="str">
        <f>IF('5èm DAN'!J42="O",'5èm DAN'!A42," ")</f>
        <v xml:space="preserve"> </v>
      </c>
    </row>
    <row r="5" spans="1:11" ht="69.5" customHeight="1">
      <c r="A5" s="85" t="str">
        <f>IF('5èm DAN'!J3="O",'5èm DAN'!A3," ")</f>
        <v xml:space="preserve"> </v>
      </c>
      <c r="C5" s="85" t="str">
        <f>IF('5èm DAN'!J13="O",'5èm DAN'!A13," ")</f>
        <v xml:space="preserve"> </v>
      </c>
      <c r="E5" s="85" t="str">
        <f>IF('5èm DAN'!J23="O",'5èm DAN'!A23," ")</f>
        <v xml:space="preserve"> </v>
      </c>
      <c r="G5" s="85" t="str">
        <f>IF('5èm DAN'!J33="O",'5èm DAN'!A33," ")</f>
        <v xml:space="preserve"> </v>
      </c>
      <c r="I5" s="85" t="str">
        <f>IF('5èm DAN'!J43="O",'5èm DAN'!A43," ")</f>
        <v xml:space="preserve"> </v>
      </c>
    </row>
    <row r="6" spans="1:11" ht="69.5" customHeight="1">
      <c r="A6" s="85" t="str">
        <f>IF('5èm DAN'!J4="O",'5èm DAN'!A4," ")</f>
        <v xml:space="preserve"> </v>
      </c>
      <c r="C6" s="85" t="str">
        <f>IF('5èm DAN'!J14="O",'5èm DAN'!A14," ")</f>
        <v xml:space="preserve"> </v>
      </c>
      <c r="E6" s="85" t="str">
        <f>IF('5èm DAN'!J24="O",'5èm DAN'!A24," ")</f>
        <v xml:space="preserve"> </v>
      </c>
      <c r="G6" s="85" t="str">
        <f>IF('5èm DAN'!J34="O",'5èm DAN'!A34," ")</f>
        <v xml:space="preserve"> </v>
      </c>
      <c r="I6" s="85" t="str">
        <f>IF('5èm DAN'!J44="O",'5èm DAN'!A44," ")</f>
        <v xml:space="preserve"> </v>
      </c>
    </row>
    <row r="7" spans="1:11" ht="69.5" customHeight="1">
      <c r="A7" s="85" t="str">
        <f>IF('5èm DAN'!J5="O",'5èm DAN'!A5," ")</f>
        <v xml:space="preserve"> </v>
      </c>
      <c r="C7" s="85" t="str">
        <f>IF('5èm DAN'!J15="O",'5èm DAN'!A15," ")</f>
        <v xml:space="preserve"> </v>
      </c>
      <c r="E7" s="85" t="str">
        <f>IF('5èm DAN'!J25="O",'5èm DAN'!A25," ")</f>
        <v xml:space="preserve"> </v>
      </c>
      <c r="G7" s="85" t="str">
        <f>IF('5èm DAN'!J35="O",'5èm DAN'!A35," ")</f>
        <v xml:space="preserve"> </v>
      </c>
      <c r="I7" s="85" t="str">
        <f>IF('5èm DAN'!J45="O",'5èm DAN'!A45," ")</f>
        <v xml:space="preserve"> </v>
      </c>
    </row>
    <row r="8" spans="1:11" ht="69.5" customHeight="1">
      <c r="A8" s="85" t="str">
        <f>IF('5èm DAN'!J6="O",'5èm DAN'!A6," ")</f>
        <v xml:space="preserve"> </v>
      </c>
      <c r="C8" s="85" t="str">
        <f>IF('5èm DAN'!J16="O",'5èm DAN'!A16," ")</f>
        <v xml:space="preserve"> </v>
      </c>
      <c r="E8" s="85" t="str">
        <f>IF('5èm DAN'!J26="O",'5èm DAN'!A26," ")</f>
        <v xml:space="preserve"> </v>
      </c>
      <c r="G8" s="85" t="str">
        <f>IF('5èm DAN'!J36="O",'5èm DAN'!A36," ")</f>
        <v xml:space="preserve"> </v>
      </c>
      <c r="I8" s="85" t="str">
        <f>IF('5èm DAN'!J46="O",'5èm DAN'!A46," ")</f>
        <v xml:space="preserve"> </v>
      </c>
    </row>
    <row r="9" spans="1:11" ht="69.5" customHeight="1">
      <c r="A9" s="85" t="str">
        <f>IF('5èm DAN'!J7="O",'5èm DAN'!A7," ")</f>
        <v xml:space="preserve"> </v>
      </c>
      <c r="C9" s="85" t="str">
        <f>IF('5èm DAN'!J17="O",'5èm DAN'!A17," ")</f>
        <v xml:space="preserve"> </v>
      </c>
      <c r="E9" s="85" t="str">
        <f>IF('5èm DAN'!J27="O",'5èm DAN'!A27," ")</f>
        <v xml:space="preserve"> </v>
      </c>
      <c r="G9" s="85" t="str">
        <f>IF('5èm DAN'!J37="O",'5èm DAN'!A37," ")</f>
        <v xml:space="preserve"> </v>
      </c>
      <c r="I9" s="85" t="str">
        <f>IF('5èm DAN'!J47="O",'5èm DAN'!A47," ")</f>
        <v xml:space="preserve"> </v>
      </c>
    </row>
    <row r="10" spans="1:11" ht="69.5" customHeight="1">
      <c r="A10" s="85" t="str">
        <f>IF('5èm DAN'!J8="O",'5èm DAN'!A8," ")</f>
        <v xml:space="preserve"> </v>
      </c>
      <c r="C10" s="85" t="str">
        <f>IF('5èm DAN'!J18="O",'5èm DAN'!A18," ")</f>
        <v xml:space="preserve"> </v>
      </c>
      <c r="E10" s="85" t="str">
        <f>IF('5èm DAN'!J28="O",'5èm DAN'!A28," ")</f>
        <v xml:space="preserve"> </v>
      </c>
      <c r="G10" s="85" t="str">
        <f>IF('5èm DAN'!J38="O",'5èm DAN'!A38," ")</f>
        <v xml:space="preserve"> </v>
      </c>
      <c r="I10" s="85" t="str">
        <f>IF('5èm DAN'!J48="O",'5èm DAN'!A48," ")</f>
        <v xml:space="preserve"> </v>
      </c>
    </row>
    <row r="11" spans="1:11" ht="69.5" customHeight="1">
      <c r="A11" s="85" t="str">
        <f>IF('5èm DAN'!J9="O",'5èm DAN'!A9," ")</f>
        <v xml:space="preserve"> </v>
      </c>
      <c r="C11" s="85" t="str">
        <f>IF('5èm DAN'!J19="O",'5èm DAN'!A19," ")</f>
        <v xml:space="preserve"> </v>
      </c>
      <c r="E11" s="85" t="str">
        <f>IF('5èm DAN'!J29="O",'5èm DAN'!A29," ")</f>
        <v xml:space="preserve"> </v>
      </c>
      <c r="G11" s="85" t="str">
        <f>IF('5èm DAN'!J39="O",'5èm DAN'!A39," ")</f>
        <v xml:space="preserve"> </v>
      </c>
      <c r="I11" s="85" t="str">
        <f>IF('5èm DAN'!J49="O",'5èm DAN'!A49," ")</f>
        <v xml:space="preserve"> </v>
      </c>
    </row>
    <row r="12" spans="1:11" ht="69.5" customHeight="1">
      <c r="A12" s="85" t="str">
        <f>IF('5èm DAN'!J10="O",'5èm DAN'!A10," ")</f>
        <v xml:space="preserve"> </v>
      </c>
      <c r="C12" s="85" t="str">
        <f>IF('5èm DAN'!J20="O",'5èm DAN'!A20," ")</f>
        <v xml:space="preserve"> </v>
      </c>
      <c r="E12" s="85" t="str">
        <f>IF('5èm DAN'!J30="O",'5èm DAN'!A30," ")</f>
        <v xml:space="preserve"> </v>
      </c>
      <c r="G12" s="85" t="str">
        <f>IF('5èm DAN'!J40="O",'5èm DAN'!A40," ")</f>
        <v xml:space="preserve"> </v>
      </c>
      <c r="I12" s="85" t="str">
        <f>IF('5èm DAN'!J50="O",'5èm DAN'!A50," ")</f>
        <v xml:space="preserve"> </v>
      </c>
    </row>
    <row r="13" spans="1:11" ht="69.5" customHeight="1">
      <c r="A13" s="85" t="str">
        <f>IF('5èm DAN'!J11="O",'5èm DAN'!A11," ")</f>
        <v xml:space="preserve"> </v>
      </c>
      <c r="C13" s="85" t="str">
        <f>IF('5èm DAN'!J21="O",'5èm DAN'!A21," ")</f>
        <v xml:space="preserve"> </v>
      </c>
      <c r="E13" s="85" t="str">
        <f>IF('5èm DAN'!J31="O",'5èm DAN'!A31," ")</f>
        <v xml:space="preserve"> </v>
      </c>
      <c r="G13" s="85" t="str">
        <f>IF('5èm DAN'!J41="O",'5èm DAN'!A41," ")</f>
        <v xml:space="preserve"> </v>
      </c>
      <c r="I13" s="85" t="str">
        <f>IF('5èm DAN'!J51="O",'5èm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C775"/>
  <sheetViews>
    <sheetView workbookViewId="0">
      <pane xSplit="1" topLeftCell="B1" activePane="topRight" state="frozen"/>
      <selection activeCell="F2" sqref="F2"/>
      <selection pane="topRight" activeCell="F2" sqref="F2"/>
    </sheetView>
  </sheetViews>
  <sheetFormatPr baseColWidth="10" defaultRowHeight="12" x14ac:dyDescent="0"/>
  <cols>
    <col min="1" max="1" width="4" style="1" customWidth="1"/>
    <col min="2" max="2" width="25.6640625" style="13" customWidth="1"/>
    <col min="3" max="4" width="17.6640625" style="13" customWidth="1"/>
    <col min="5" max="7" width="11.6640625" style="16" customWidth="1"/>
    <col min="8" max="8" width="16.33203125" style="16" bestFit="1" customWidth="1"/>
    <col min="9" max="9" width="10.6640625" style="13" customWidth="1"/>
    <col min="10" max="10" width="8.33203125" style="1" customWidth="1"/>
    <col min="11" max="11" width="10.6640625" style="13" customWidth="1"/>
    <col min="12" max="12" width="1.83203125" style="14" customWidth="1"/>
    <col min="13" max="18" width="6.5" style="13" customWidth="1"/>
    <col min="19" max="19" width="10.33203125" style="1" customWidth="1"/>
    <col min="20" max="20" width="5.1640625" style="13" customWidth="1"/>
    <col min="21" max="21" width="10.33203125" style="1" customWidth="1"/>
    <col min="22" max="22" width="3.83203125" style="1" customWidth="1"/>
    <col min="23" max="25" width="6.33203125" style="1" customWidth="1"/>
    <col min="26" max="26" width="7.5" style="1" customWidth="1"/>
  </cols>
  <sheetData>
    <row r="1" spans="1:29" s="2" customFormat="1" ht="34.5" customHeight="1">
      <c r="A1" s="3" t="s">
        <v>0</v>
      </c>
      <c r="B1" s="9" t="s">
        <v>1</v>
      </c>
      <c r="C1" s="9" t="s">
        <v>2</v>
      </c>
      <c r="D1" s="9" t="s">
        <v>63</v>
      </c>
      <c r="E1" s="15" t="s">
        <v>3</v>
      </c>
      <c r="F1" s="15" t="s">
        <v>81</v>
      </c>
      <c r="G1" s="15" t="s">
        <v>60</v>
      </c>
      <c r="H1" s="15" t="s">
        <v>59</v>
      </c>
      <c r="I1" s="9" t="s">
        <v>4</v>
      </c>
      <c r="J1" s="3" t="s">
        <v>5</v>
      </c>
      <c r="K1" s="9" t="s">
        <v>6</v>
      </c>
      <c r="L1" s="10"/>
      <c r="M1" s="9" t="s">
        <v>7</v>
      </c>
      <c r="N1" s="9" t="s">
        <v>8</v>
      </c>
      <c r="O1" s="9" t="s">
        <v>9</v>
      </c>
      <c r="P1" s="9" t="s">
        <v>10</v>
      </c>
      <c r="Q1" s="9" t="s">
        <v>11</v>
      </c>
      <c r="R1" s="9" t="s">
        <v>12</v>
      </c>
      <c r="S1" s="3" t="s">
        <v>13</v>
      </c>
      <c r="T1" s="9" t="s">
        <v>14</v>
      </c>
      <c r="U1" s="3" t="s">
        <v>15</v>
      </c>
      <c r="V1" s="8"/>
      <c r="W1" s="17" t="s">
        <v>16</v>
      </c>
      <c r="X1" s="17" t="s">
        <v>17</v>
      </c>
      <c r="Y1" s="17" t="s">
        <v>18</v>
      </c>
      <c r="Z1" s="17" t="s">
        <v>19</v>
      </c>
      <c r="AB1" s="2" t="s">
        <v>20</v>
      </c>
      <c r="AC1" s="2" t="s">
        <v>21</v>
      </c>
    </row>
    <row r="2" spans="1:29" ht="20" customHeight="1">
      <c r="A2" s="4">
        <v>601</v>
      </c>
      <c r="B2" s="34"/>
      <c r="C2" s="34"/>
      <c r="D2" s="34"/>
      <c r="E2" s="12"/>
      <c r="F2" s="12"/>
      <c r="G2" s="12"/>
      <c r="H2" s="39" t="str">
        <f t="shared" ref="H2:H33" si="0">IF(G2&lt;&gt;"",IF(AND(ROUNDDOWN((Date_Passage-E2)/365,0)&lt;60,YEAR(G2)+5&lt;YEAR(Date_Passage)),"OK",IF(AND(ROUNDDOWN((Date_Passage-E2)/365,0)&lt;60,YEAR(G2)+5=YEAR(Date_Passage),MONTH(G2)&lt;=MONTH(Date_Passage)),"OK",IF(AND(ROUNDDOWN((Date_Passage-E2)/365,0)&gt;=60,YEAR(G2)+2&lt;YEAR(Date_Passage)),"OK",IF(AND(ROUNDDOWN((Date_Passage-E2)/365,0)&gt;=60,YEAR(G2)+2=YEAR(Date_Passage),MONTH(G2)&lt;=MONTH(Date_Passage)),"OK","PAS LES DELAIS")))),"")</f>
        <v/>
      </c>
      <c r="I2" s="11"/>
      <c r="J2" s="40" t="str">
        <f t="shared" ref="J2:J51" si="1">(U2)</f>
        <v/>
      </c>
      <c r="K2" s="11"/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11" t="s">
        <v>22</v>
      </c>
      <c r="S2" s="40" t="str">
        <f t="shared" ref="S2:S51" si="2">IF(AND(X2&gt;=4),"O",IF(AND(Y2&gt;=3),"N",IF(AND(X2=3,Y2=2),"O",IF(AND(X2&lt;=4,Y2&lt;=3),"I"))))</f>
        <v>N</v>
      </c>
      <c r="T2" s="11"/>
      <c r="U2" s="40" t="str">
        <f>IF(T2="","",T2)</f>
        <v/>
      </c>
      <c r="W2" s="40">
        <f t="shared" ref="W2:W33" si="3">COUNTA(M2:R2)</f>
        <v>6</v>
      </c>
      <c r="X2" s="40">
        <f t="shared" ref="X2:X33" si="4">COUNTIF(M2:R2,"O")</f>
        <v>0</v>
      </c>
      <c r="Y2" s="40">
        <f t="shared" ref="Y2:Y33" si="5">COUNTIF(M2:R2,"N")</f>
        <v>6</v>
      </c>
      <c r="Z2" s="40">
        <f t="shared" ref="Z2:Z33" si="6">COUNTIF(M2:R2,"I")</f>
        <v>0</v>
      </c>
      <c r="AB2">
        <f t="shared" ref="AB2:AB51" si="7">(W2+1)/2</f>
        <v>3.5</v>
      </c>
      <c r="AC2">
        <f t="shared" ref="AC2:AC51" si="8">(W2-1)/2</f>
        <v>2.5</v>
      </c>
    </row>
    <row r="3" spans="1:29" ht="20" customHeight="1">
      <c r="A3" s="4">
        <v>602</v>
      </c>
      <c r="B3" s="34"/>
      <c r="C3" s="34"/>
      <c r="D3" s="34"/>
      <c r="E3" s="12"/>
      <c r="F3" s="12"/>
      <c r="G3" s="12"/>
      <c r="H3" s="39" t="str">
        <f t="shared" si="0"/>
        <v/>
      </c>
      <c r="I3" s="11"/>
      <c r="J3" s="40" t="str">
        <f t="shared" si="1"/>
        <v/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11" t="s">
        <v>22</v>
      </c>
      <c r="S3" s="40" t="str">
        <f t="shared" si="2"/>
        <v>N</v>
      </c>
      <c r="T3" s="11"/>
      <c r="U3" s="40" t="str">
        <f t="shared" ref="U3:U51" si="9">IF(T3="","",T3)</f>
        <v/>
      </c>
      <c r="W3" s="40">
        <f t="shared" si="3"/>
        <v>6</v>
      </c>
      <c r="X3" s="40">
        <f t="shared" si="4"/>
        <v>0</v>
      </c>
      <c r="Y3" s="40">
        <f t="shared" si="5"/>
        <v>6</v>
      </c>
      <c r="Z3" s="40">
        <f t="shared" si="6"/>
        <v>0</v>
      </c>
      <c r="AB3">
        <f t="shared" si="7"/>
        <v>3.5</v>
      </c>
      <c r="AC3">
        <f t="shared" si="8"/>
        <v>2.5</v>
      </c>
    </row>
    <row r="4" spans="1:29" ht="20" customHeight="1">
      <c r="A4" s="4">
        <v>603</v>
      </c>
      <c r="B4" s="34"/>
      <c r="C4" s="34"/>
      <c r="D4" s="34"/>
      <c r="E4" s="12"/>
      <c r="F4" s="12"/>
      <c r="G4" s="12"/>
      <c r="H4" s="39" t="str">
        <f t="shared" si="0"/>
        <v/>
      </c>
      <c r="I4" s="11"/>
      <c r="J4" s="40" t="str">
        <f t="shared" si="1"/>
        <v/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11" t="s">
        <v>22</v>
      </c>
      <c r="S4" s="40" t="str">
        <f t="shared" si="2"/>
        <v>N</v>
      </c>
      <c r="T4" s="11"/>
      <c r="U4" s="40" t="str">
        <f t="shared" si="9"/>
        <v/>
      </c>
      <c r="W4" s="40">
        <f t="shared" si="3"/>
        <v>6</v>
      </c>
      <c r="X4" s="40">
        <f t="shared" si="4"/>
        <v>0</v>
      </c>
      <c r="Y4" s="40">
        <f t="shared" si="5"/>
        <v>6</v>
      </c>
      <c r="Z4" s="40">
        <f t="shared" si="6"/>
        <v>0</v>
      </c>
      <c r="AB4">
        <f t="shared" si="7"/>
        <v>3.5</v>
      </c>
      <c r="AC4">
        <f t="shared" si="8"/>
        <v>2.5</v>
      </c>
    </row>
    <row r="5" spans="1:29" ht="20" customHeight="1">
      <c r="A5" s="4">
        <v>604</v>
      </c>
      <c r="B5" s="34"/>
      <c r="C5" s="34"/>
      <c r="D5" s="34"/>
      <c r="E5" s="12"/>
      <c r="F5" s="12"/>
      <c r="G5" s="12"/>
      <c r="H5" s="39" t="str">
        <f t="shared" si="0"/>
        <v/>
      </c>
      <c r="I5" s="11"/>
      <c r="J5" s="40" t="str">
        <f t="shared" si="1"/>
        <v/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11" t="s">
        <v>22</v>
      </c>
      <c r="S5" s="40" t="str">
        <f t="shared" si="2"/>
        <v>N</v>
      </c>
      <c r="T5" s="11"/>
      <c r="U5" s="40" t="str">
        <f t="shared" si="9"/>
        <v/>
      </c>
      <c r="W5" s="40">
        <f t="shared" si="3"/>
        <v>6</v>
      </c>
      <c r="X5" s="40">
        <f t="shared" si="4"/>
        <v>0</v>
      </c>
      <c r="Y5" s="40">
        <f t="shared" si="5"/>
        <v>6</v>
      </c>
      <c r="Z5" s="40">
        <f t="shared" si="6"/>
        <v>0</v>
      </c>
      <c r="AB5">
        <f t="shared" si="7"/>
        <v>3.5</v>
      </c>
      <c r="AC5">
        <f t="shared" si="8"/>
        <v>2.5</v>
      </c>
    </row>
    <row r="6" spans="1:29" ht="20" customHeight="1">
      <c r="A6" s="4">
        <v>605</v>
      </c>
      <c r="B6" s="34"/>
      <c r="C6" s="34"/>
      <c r="D6" s="34"/>
      <c r="E6" s="12"/>
      <c r="F6" s="12"/>
      <c r="G6" s="12"/>
      <c r="H6" s="39" t="str">
        <f t="shared" si="0"/>
        <v/>
      </c>
      <c r="I6" s="11"/>
      <c r="J6" s="40" t="str">
        <f t="shared" si="1"/>
        <v/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 t="s">
        <v>22</v>
      </c>
      <c r="S6" s="40" t="str">
        <f t="shared" si="2"/>
        <v>N</v>
      </c>
      <c r="T6" s="11"/>
      <c r="U6" s="40" t="str">
        <f t="shared" si="9"/>
        <v/>
      </c>
      <c r="W6" s="40">
        <f t="shared" si="3"/>
        <v>6</v>
      </c>
      <c r="X6" s="40">
        <f t="shared" si="4"/>
        <v>0</v>
      </c>
      <c r="Y6" s="40">
        <f t="shared" si="5"/>
        <v>6</v>
      </c>
      <c r="Z6" s="40">
        <f t="shared" si="6"/>
        <v>0</v>
      </c>
      <c r="AB6">
        <f t="shared" si="7"/>
        <v>3.5</v>
      </c>
      <c r="AC6">
        <f t="shared" si="8"/>
        <v>2.5</v>
      </c>
    </row>
    <row r="7" spans="1:29" ht="20" customHeight="1">
      <c r="A7" s="4">
        <v>606</v>
      </c>
      <c r="B7" s="34"/>
      <c r="C7" s="34"/>
      <c r="D7" s="34"/>
      <c r="E7" s="12"/>
      <c r="F7" s="12"/>
      <c r="G7" s="12"/>
      <c r="H7" s="39" t="str">
        <f t="shared" si="0"/>
        <v/>
      </c>
      <c r="I7" s="11"/>
      <c r="J7" s="40" t="str">
        <f t="shared" si="1"/>
        <v/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11" t="s">
        <v>22</v>
      </c>
      <c r="S7" s="40" t="str">
        <f t="shared" si="2"/>
        <v>N</v>
      </c>
      <c r="T7" s="11"/>
      <c r="U7" s="40" t="str">
        <f t="shared" si="9"/>
        <v/>
      </c>
      <c r="W7" s="40">
        <f t="shared" si="3"/>
        <v>6</v>
      </c>
      <c r="X7" s="40">
        <f t="shared" si="4"/>
        <v>0</v>
      </c>
      <c r="Y7" s="40">
        <f t="shared" si="5"/>
        <v>6</v>
      </c>
      <c r="Z7" s="40">
        <f t="shared" si="6"/>
        <v>0</v>
      </c>
      <c r="AB7">
        <f t="shared" si="7"/>
        <v>3.5</v>
      </c>
      <c r="AC7">
        <f t="shared" si="8"/>
        <v>2.5</v>
      </c>
    </row>
    <row r="8" spans="1:29" ht="20" customHeight="1">
      <c r="A8" s="4">
        <v>607</v>
      </c>
      <c r="B8" s="34"/>
      <c r="C8" s="34"/>
      <c r="D8" s="34"/>
      <c r="E8" s="12"/>
      <c r="F8" s="12"/>
      <c r="G8" s="38"/>
      <c r="H8" s="39" t="str">
        <f t="shared" si="0"/>
        <v/>
      </c>
      <c r="I8" s="11"/>
      <c r="J8" s="40" t="str">
        <f t="shared" si="1"/>
        <v/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11" t="s">
        <v>22</v>
      </c>
      <c r="S8" s="40" t="str">
        <f t="shared" si="2"/>
        <v>N</v>
      </c>
      <c r="T8" s="11"/>
      <c r="U8" s="40" t="str">
        <f t="shared" si="9"/>
        <v/>
      </c>
      <c r="W8" s="40">
        <f t="shared" si="3"/>
        <v>6</v>
      </c>
      <c r="X8" s="40">
        <f t="shared" si="4"/>
        <v>0</v>
      </c>
      <c r="Y8" s="40">
        <f t="shared" si="5"/>
        <v>6</v>
      </c>
      <c r="Z8" s="40">
        <f t="shared" si="6"/>
        <v>0</v>
      </c>
      <c r="AB8">
        <f t="shared" si="7"/>
        <v>3.5</v>
      </c>
      <c r="AC8">
        <f t="shared" si="8"/>
        <v>2.5</v>
      </c>
    </row>
    <row r="9" spans="1:29" ht="20" customHeight="1">
      <c r="A9" s="4">
        <v>608</v>
      </c>
      <c r="B9" s="34"/>
      <c r="C9" s="34"/>
      <c r="D9" s="34"/>
      <c r="E9" s="12"/>
      <c r="F9" s="96"/>
      <c r="G9" s="37"/>
      <c r="H9" s="39" t="str">
        <f t="shared" si="0"/>
        <v/>
      </c>
      <c r="I9" s="11"/>
      <c r="J9" s="40" t="str">
        <f t="shared" si="1"/>
        <v/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11" t="s">
        <v>22</v>
      </c>
      <c r="S9" s="40" t="str">
        <f t="shared" si="2"/>
        <v>N</v>
      </c>
      <c r="T9" s="11"/>
      <c r="U9" s="40" t="str">
        <f t="shared" si="9"/>
        <v/>
      </c>
      <c r="W9" s="40">
        <f t="shared" si="3"/>
        <v>6</v>
      </c>
      <c r="X9" s="40">
        <f t="shared" si="4"/>
        <v>0</v>
      </c>
      <c r="Y9" s="40">
        <f t="shared" si="5"/>
        <v>6</v>
      </c>
      <c r="Z9" s="40">
        <f t="shared" si="6"/>
        <v>0</v>
      </c>
      <c r="AB9">
        <f t="shared" si="7"/>
        <v>3.5</v>
      </c>
      <c r="AC9">
        <f t="shared" si="8"/>
        <v>2.5</v>
      </c>
    </row>
    <row r="10" spans="1:29" ht="20" customHeight="1">
      <c r="A10" s="4">
        <v>609</v>
      </c>
      <c r="B10" s="34"/>
      <c r="C10" s="34"/>
      <c r="D10" s="34"/>
      <c r="E10" s="12"/>
      <c r="F10" s="12"/>
      <c r="G10" s="38"/>
      <c r="H10" s="39" t="str">
        <f t="shared" si="0"/>
        <v/>
      </c>
      <c r="I10" s="11"/>
      <c r="J10" s="40" t="str">
        <f t="shared" si="1"/>
        <v/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11" t="s">
        <v>22</v>
      </c>
      <c r="S10" s="40" t="str">
        <f t="shared" si="2"/>
        <v>N</v>
      </c>
      <c r="T10" s="11"/>
      <c r="U10" s="40" t="str">
        <f t="shared" si="9"/>
        <v/>
      </c>
      <c r="W10" s="40">
        <f t="shared" si="3"/>
        <v>6</v>
      </c>
      <c r="X10" s="40">
        <f t="shared" si="4"/>
        <v>0</v>
      </c>
      <c r="Y10" s="40">
        <f t="shared" si="5"/>
        <v>6</v>
      </c>
      <c r="Z10" s="40">
        <f t="shared" si="6"/>
        <v>0</v>
      </c>
      <c r="AB10">
        <f t="shared" si="7"/>
        <v>3.5</v>
      </c>
      <c r="AC10">
        <f t="shared" si="8"/>
        <v>2.5</v>
      </c>
    </row>
    <row r="11" spans="1:29" ht="20" customHeight="1">
      <c r="A11" s="4">
        <v>610</v>
      </c>
      <c r="B11" s="34"/>
      <c r="C11" s="34"/>
      <c r="D11" s="34"/>
      <c r="E11" s="12"/>
      <c r="F11" s="12"/>
      <c r="G11" s="12"/>
      <c r="H11" s="39" t="str">
        <f t="shared" si="0"/>
        <v/>
      </c>
      <c r="I11" s="11"/>
      <c r="J11" s="40" t="str">
        <f t="shared" si="1"/>
        <v/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 t="s">
        <v>22</v>
      </c>
      <c r="S11" s="40" t="str">
        <f t="shared" si="2"/>
        <v>N</v>
      </c>
      <c r="T11" s="11"/>
      <c r="U11" s="40" t="str">
        <f t="shared" si="9"/>
        <v/>
      </c>
      <c r="W11" s="40">
        <f t="shared" si="3"/>
        <v>6</v>
      </c>
      <c r="X11" s="40">
        <f t="shared" si="4"/>
        <v>0</v>
      </c>
      <c r="Y11" s="40">
        <f t="shared" si="5"/>
        <v>6</v>
      </c>
      <c r="Z11" s="40">
        <f t="shared" si="6"/>
        <v>0</v>
      </c>
      <c r="AB11">
        <f t="shared" si="7"/>
        <v>3.5</v>
      </c>
      <c r="AC11">
        <f t="shared" si="8"/>
        <v>2.5</v>
      </c>
    </row>
    <row r="12" spans="1:29" ht="20" customHeight="1">
      <c r="A12" s="4">
        <v>611</v>
      </c>
      <c r="B12" s="34"/>
      <c r="C12" s="34"/>
      <c r="D12" s="34"/>
      <c r="E12" s="12"/>
      <c r="F12" s="12"/>
      <c r="G12" s="12"/>
      <c r="H12" s="39" t="str">
        <f t="shared" si="0"/>
        <v/>
      </c>
      <c r="I12" s="34"/>
      <c r="J12" s="40" t="str">
        <f t="shared" si="1"/>
        <v/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11" t="s">
        <v>22</v>
      </c>
      <c r="S12" s="40" t="str">
        <f t="shared" si="2"/>
        <v>N</v>
      </c>
      <c r="T12" s="11"/>
      <c r="U12" s="40" t="str">
        <f t="shared" si="9"/>
        <v/>
      </c>
      <c r="W12" s="40">
        <f t="shared" si="3"/>
        <v>6</v>
      </c>
      <c r="X12" s="40">
        <f t="shared" si="4"/>
        <v>0</v>
      </c>
      <c r="Y12" s="40">
        <f t="shared" si="5"/>
        <v>6</v>
      </c>
      <c r="Z12" s="40">
        <f t="shared" si="6"/>
        <v>0</v>
      </c>
      <c r="AB12">
        <f t="shared" si="7"/>
        <v>3.5</v>
      </c>
      <c r="AC12">
        <f t="shared" si="8"/>
        <v>2.5</v>
      </c>
    </row>
    <row r="13" spans="1:29" ht="20" customHeight="1">
      <c r="A13" s="4">
        <v>612</v>
      </c>
      <c r="B13" s="11"/>
      <c r="C13" s="11"/>
      <c r="D13" s="11"/>
      <c r="E13" s="12"/>
      <c r="F13" s="12"/>
      <c r="G13" s="12"/>
      <c r="H13" s="39" t="str">
        <f t="shared" si="0"/>
        <v/>
      </c>
      <c r="I13" s="11"/>
      <c r="J13" s="40" t="str">
        <f t="shared" si="1"/>
        <v/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11" t="s">
        <v>22</v>
      </c>
      <c r="S13" s="40" t="str">
        <f t="shared" si="2"/>
        <v>N</v>
      </c>
      <c r="T13" s="11"/>
      <c r="U13" s="40" t="str">
        <f t="shared" si="9"/>
        <v/>
      </c>
      <c r="W13" s="40">
        <f t="shared" si="3"/>
        <v>6</v>
      </c>
      <c r="X13" s="40">
        <f t="shared" si="4"/>
        <v>0</v>
      </c>
      <c r="Y13" s="40">
        <f t="shared" si="5"/>
        <v>6</v>
      </c>
      <c r="Z13" s="40">
        <f t="shared" si="6"/>
        <v>0</v>
      </c>
      <c r="AB13">
        <f t="shared" si="7"/>
        <v>3.5</v>
      </c>
      <c r="AC13">
        <f t="shared" si="8"/>
        <v>2.5</v>
      </c>
    </row>
    <row r="14" spans="1:29" ht="20" customHeight="1">
      <c r="A14" s="4">
        <v>613</v>
      </c>
      <c r="B14" s="11"/>
      <c r="C14" s="11"/>
      <c r="D14" s="11"/>
      <c r="E14" s="12"/>
      <c r="F14" s="12"/>
      <c r="G14" s="12"/>
      <c r="H14" s="39" t="str">
        <f t="shared" si="0"/>
        <v/>
      </c>
      <c r="I14" s="11"/>
      <c r="J14" s="40" t="str">
        <f t="shared" si="1"/>
        <v/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11" t="s">
        <v>22</v>
      </c>
      <c r="S14" s="40" t="str">
        <f t="shared" si="2"/>
        <v>N</v>
      </c>
      <c r="T14" s="11"/>
      <c r="U14" s="40" t="str">
        <f t="shared" si="9"/>
        <v/>
      </c>
      <c r="W14" s="40">
        <f t="shared" si="3"/>
        <v>6</v>
      </c>
      <c r="X14" s="40">
        <f t="shared" si="4"/>
        <v>0</v>
      </c>
      <c r="Y14" s="40">
        <f t="shared" si="5"/>
        <v>6</v>
      </c>
      <c r="Z14" s="40">
        <f t="shared" si="6"/>
        <v>0</v>
      </c>
      <c r="AB14">
        <f t="shared" si="7"/>
        <v>3.5</v>
      </c>
      <c r="AC14">
        <f t="shared" si="8"/>
        <v>2.5</v>
      </c>
    </row>
    <row r="15" spans="1:29" ht="20" customHeight="1">
      <c r="A15" s="4">
        <v>614</v>
      </c>
      <c r="B15" s="11"/>
      <c r="C15" s="11"/>
      <c r="D15" s="11"/>
      <c r="E15" s="12"/>
      <c r="F15" s="12"/>
      <c r="G15" s="12"/>
      <c r="H15" s="39" t="str">
        <f t="shared" si="0"/>
        <v/>
      </c>
      <c r="I15" s="11"/>
      <c r="J15" s="40" t="str">
        <f t="shared" si="1"/>
        <v/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11" t="s">
        <v>22</v>
      </c>
      <c r="S15" s="40" t="str">
        <f t="shared" si="2"/>
        <v>N</v>
      </c>
      <c r="T15" s="11"/>
      <c r="U15" s="40" t="str">
        <f t="shared" si="9"/>
        <v/>
      </c>
      <c r="W15" s="40">
        <f t="shared" si="3"/>
        <v>6</v>
      </c>
      <c r="X15" s="40">
        <f t="shared" si="4"/>
        <v>0</v>
      </c>
      <c r="Y15" s="40">
        <f t="shared" si="5"/>
        <v>6</v>
      </c>
      <c r="Z15" s="40">
        <f t="shared" si="6"/>
        <v>0</v>
      </c>
      <c r="AB15">
        <f t="shared" si="7"/>
        <v>3.5</v>
      </c>
      <c r="AC15">
        <f t="shared" si="8"/>
        <v>2.5</v>
      </c>
    </row>
    <row r="16" spans="1:29" ht="20" customHeight="1">
      <c r="A16" s="4">
        <v>615</v>
      </c>
      <c r="B16" s="11"/>
      <c r="C16" s="11"/>
      <c r="D16" s="11"/>
      <c r="E16" s="12"/>
      <c r="F16" s="12"/>
      <c r="G16" s="12"/>
      <c r="H16" s="39" t="str">
        <f t="shared" si="0"/>
        <v/>
      </c>
      <c r="I16" s="11"/>
      <c r="J16" s="40" t="str">
        <f t="shared" si="1"/>
        <v/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11" t="s">
        <v>22</v>
      </c>
      <c r="S16" s="40" t="str">
        <f t="shared" si="2"/>
        <v>N</v>
      </c>
      <c r="T16" s="11"/>
      <c r="U16" s="40" t="str">
        <f t="shared" si="9"/>
        <v/>
      </c>
      <c r="W16" s="40">
        <f t="shared" si="3"/>
        <v>6</v>
      </c>
      <c r="X16" s="40">
        <f t="shared" si="4"/>
        <v>0</v>
      </c>
      <c r="Y16" s="40">
        <f t="shared" si="5"/>
        <v>6</v>
      </c>
      <c r="Z16" s="40">
        <f t="shared" si="6"/>
        <v>0</v>
      </c>
      <c r="AB16">
        <f t="shared" si="7"/>
        <v>3.5</v>
      </c>
      <c r="AC16">
        <f t="shared" si="8"/>
        <v>2.5</v>
      </c>
    </row>
    <row r="17" spans="1:29" ht="20" customHeight="1">
      <c r="A17" s="4">
        <v>616</v>
      </c>
      <c r="B17" s="11"/>
      <c r="C17" s="11"/>
      <c r="D17" s="11"/>
      <c r="E17" s="12"/>
      <c r="F17" s="12"/>
      <c r="G17" s="12"/>
      <c r="H17" s="39" t="str">
        <f t="shared" si="0"/>
        <v/>
      </c>
      <c r="I17" s="11"/>
      <c r="J17" s="40" t="str">
        <f t="shared" si="1"/>
        <v/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11" t="s">
        <v>22</v>
      </c>
      <c r="S17" s="40" t="str">
        <f t="shared" si="2"/>
        <v>N</v>
      </c>
      <c r="T17" s="11"/>
      <c r="U17" s="40" t="str">
        <f t="shared" si="9"/>
        <v/>
      </c>
      <c r="W17" s="40">
        <f t="shared" si="3"/>
        <v>6</v>
      </c>
      <c r="X17" s="40">
        <f t="shared" si="4"/>
        <v>0</v>
      </c>
      <c r="Y17" s="40">
        <f t="shared" si="5"/>
        <v>6</v>
      </c>
      <c r="Z17" s="40">
        <f t="shared" si="6"/>
        <v>0</v>
      </c>
      <c r="AB17">
        <f t="shared" si="7"/>
        <v>3.5</v>
      </c>
      <c r="AC17">
        <f t="shared" si="8"/>
        <v>2.5</v>
      </c>
    </row>
    <row r="18" spans="1:29" ht="20" customHeight="1">
      <c r="A18" s="4">
        <v>617</v>
      </c>
      <c r="B18" s="11"/>
      <c r="C18" s="11"/>
      <c r="D18" s="11"/>
      <c r="E18" s="12"/>
      <c r="F18" s="12"/>
      <c r="G18" s="12"/>
      <c r="H18" s="39" t="str">
        <f t="shared" si="0"/>
        <v/>
      </c>
      <c r="I18" s="11"/>
      <c r="J18" s="40" t="str">
        <f t="shared" si="1"/>
        <v/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11" t="s">
        <v>22</v>
      </c>
      <c r="S18" s="40" t="str">
        <f t="shared" si="2"/>
        <v>N</v>
      </c>
      <c r="T18" s="11"/>
      <c r="U18" s="40" t="str">
        <f t="shared" si="9"/>
        <v/>
      </c>
      <c r="W18" s="40">
        <f t="shared" si="3"/>
        <v>6</v>
      </c>
      <c r="X18" s="40">
        <f t="shared" si="4"/>
        <v>0</v>
      </c>
      <c r="Y18" s="40">
        <f t="shared" si="5"/>
        <v>6</v>
      </c>
      <c r="Z18" s="40">
        <f t="shared" si="6"/>
        <v>0</v>
      </c>
      <c r="AB18">
        <f t="shared" si="7"/>
        <v>3.5</v>
      </c>
      <c r="AC18">
        <f t="shared" si="8"/>
        <v>2.5</v>
      </c>
    </row>
    <row r="19" spans="1:29" ht="20" customHeight="1">
      <c r="A19" s="4">
        <v>618</v>
      </c>
      <c r="B19" s="11"/>
      <c r="C19" s="11"/>
      <c r="D19" s="11"/>
      <c r="E19" s="12"/>
      <c r="F19" s="12"/>
      <c r="G19" s="12"/>
      <c r="H19" s="39" t="str">
        <f t="shared" si="0"/>
        <v/>
      </c>
      <c r="I19" s="11"/>
      <c r="J19" s="40" t="str">
        <f t="shared" si="1"/>
        <v/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11" t="s">
        <v>22</v>
      </c>
      <c r="S19" s="40" t="str">
        <f t="shared" si="2"/>
        <v>N</v>
      </c>
      <c r="T19" s="11"/>
      <c r="U19" s="40" t="str">
        <f t="shared" si="9"/>
        <v/>
      </c>
      <c r="W19" s="40">
        <f t="shared" si="3"/>
        <v>6</v>
      </c>
      <c r="X19" s="40">
        <f t="shared" si="4"/>
        <v>0</v>
      </c>
      <c r="Y19" s="40">
        <f t="shared" si="5"/>
        <v>6</v>
      </c>
      <c r="Z19" s="40">
        <f t="shared" si="6"/>
        <v>0</v>
      </c>
      <c r="AB19">
        <f t="shared" si="7"/>
        <v>3.5</v>
      </c>
      <c r="AC19">
        <f t="shared" si="8"/>
        <v>2.5</v>
      </c>
    </row>
    <row r="20" spans="1:29" ht="20" customHeight="1">
      <c r="A20" s="4">
        <v>619</v>
      </c>
      <c r="B20" s="11"/>
      <c r="C20" s="11"/>
      <c r="D20" s="11"/>
      <c r="E20" s="12"/>
      <c r="F20" s="12"/>
      <c r="G20" s="38"/>
      <c r="H20" s="39" t="str">
        <f t="shared" si="0"/>
        <v/>
      </c>
      <c r="I20" s="11"/>
      <c r="J20" s="40" t="str">
        <f t="shared" si="1"/>
        <v/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 t="s">
        <v>22</v>
      </c>
      <c r="S20" s="40" t="str">
        <f t="shared" si="2"/>
        <v>N</v>
      </c>
      <c r="T20" s="11"/>
      <c r="U20" s="40" t="str">
        <f t="shared" si="9"/>
        <v/>
      </c>
      <c r="W20" s="40">
        <f t="shared" si="3"/>
        <v>6</v>
      </c>
      <c r="X20" s="40">
        <f t="shared" si="4"/>
        <v>0</v>
      </c>
      <c r="Y20" s="40">
        <f t="shared" si="5"/>
        <v>6</v>
      </c>
      <c r="Z20" s="40">
        <f t="shared" si="6"/>
        <v>0</v>
      </c>
      <c r="AB20">
        <f t="shared" si="7"/>
        <v>3.5</v>
      </c>
      <c r="AC20">
        <f t="shared" si="8"/>
        <v>2.5</v>
      </c>
    </row>
    <row r="21" spans="1:29" ht="20" customHeight="1">
      <c r="A21" s="4">
        <v>620</v>
      </c>
      <c r="B21" s="11"/>
      <c r="C21" s="11"/>
      <c r="D21" s="11"/>
      <c r="E21" s="12"/>
      <c r="F21" s="96"/>
      <c r="G21" s="37"/>
      <c r="H21" s="39" t="str">
        <f t="shared" si="0"/>
        <v/>
      </c>
      <c r="I21" s="11"/>
      <c r="J21" s="40" t="str">
        <f t="shared" si="1"/>
        <v/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11" t="s">
        <v>22</v>
      </c>
      <c r="S21" s="40" t="str">
        <f t="shared" si="2"/>
        <v>N</v>
      </c>
      <c r="T21" s="11"/>
      <c r="U21" s="40" t="str">
        <f t="shared" si="9"/>
        <v/>
      </c>
      <c r="W21" s="40">
        <f t="shared" si="3"/>
        <v>6</v>
      </c>
      <c r="X21" s="40">
        <f t="shared" si="4"/>
        <v>0</v>
      </c>
      <c r="Y21" s="40">
        <f t="shared" si="5"/>
        <v>6</v>
      </c>
      <c r="Z21" s="40">
        <f t="shared" si="6"/>
        <v>0</v>
      </c>
      <c r="AB21">
        <f t="shared" si="7"/>
        <v>3.5</v>
      </c>
      <c r="AC21">
        <f t="shared" si="8"/>
        <v>2.5</v>
      </c>
    </row>
    <row r="22" spans="1:29" ht="20" customHeight="1">
      <c r="A22" s="4">
        <v>621</v>
      </c>
      <c r="B22" s="11"/>
      <c r="C22" s="11"/>
      <c r="D22" s="11"/>
      <c r="E22" s="12"/>
      <c r="F22" s="12"/>
      <c r="G22" s="38"/>
      <c r="H22" s="39" t="str">
        <f t="shared" si="0"/>
        <v/>
      </c>
      <c r="I22" s="11"/>
      <c r="J22" s="40" t="str">
        <f t="shared" si="1"/>
        <v/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11" t="s">
        <v>22</v>
      </c>
      <c r="S22" s="40" t="str">
        <f t="shared" si="2"/>
        <v>N</v>
      </c>
      <c r="T22" s="11"/>
      <c r="U22" s="40" t="str">
        <f t="shared" si="9"/>
        <v/>
      </c>
      <c r="W22" s="40">
        <f t="shared" si="3"/>
        <v>6</v>
      </c>
      <c r="X22" s="40">
        <f t="shared" si="4"/>
        <v>0</v>
      </c>
      <c r="Y22" s="40">
        <f t="shared" si="5"/>
        <v>6</v>
      </c>
      <c r="Z22" s="40">
        <f t="shared" si="6"/>
        <v>0</v>
      </c>
      <c r="AB22">
        <f t="shared" si="7"/>
        <v>3.5</v>
      </c>
      <c r="AC22">
        <f t="shared" si="8"/>
        <v>2.5</v>
      </c>
    </row>
    <row r="23" spans="1:29" ht="20" customHeight="1">
      <c r="A23" s="4">
        <v>622</v>
      </c>
      <c r="B23" s="11"/>
      <c r="C23" s="11"/>
      <c r="D23" s="11"/>
      <c r="E23" s="12"/>
      <c r="F23" s="12"/>
      <c r="G23" s="12"/>
      <c r="H23" s="39" t="str">
        <f t="shared" si="0"/>
        <v/>
      </c>
      <c r="I23" s="11"/>
      <c r="J23" s="40" t="str">
        <f t="shared" si="1"/>
        <v/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11" t="s">
        <v>22</v>
      </c>
      <c r="S23" s="40" t="str">
        <f t="shared" si="2"/>
        <v>N</v>
      </c>
      <c r="T23" s="11"/>
      <c r="U23" s="40" t="str">
        <f t="shared" si="9"/>
        <v/>
      </c>
      <c r="W23" s="40">
        <f t="shared" si="3"/>
        <v>6</v>
      </c>
      <c r="X23" s="40">
        <f t="shared" si="4"/>
        <v>0</v>
      </c>
      <c r="Y23" s="40">
        <f t="shared" si="5"/>
        <v>6</v>
      </c>
      <c r="Z23" s="40">
        <f t="shared" si="6"/>
        <v>0</v>
      </c>
      <c r="AB23">
        <f t="shared" si="7"/>
        <v>3.5</v>
      </c>
      <c r="AC23">
        <f t="shared" si="8"/>
        <v>2.5</v>
      </c>
    </row>
    <row r="24" spans="1:29" ht="20" customHeight="1">
      <c r="A24" s="4">
        <v>623</v>
      </c>
      <c r="B24" s="11"/>
      <c r="C24" s="11"/>
      <c r="D24" s="11"/>
      <c r="E24" s="12"/>
      <c r="F24" s="12"/>
      <c r="G24" s="12"/>
      <c r="H24" s="39" t="str">
        <f t="shared" si="0"/>
        <v/>
      </c>
      <c r="I24" s="11"/>
      <c r="J24" s="40" t="str">
        <f t="shared" si="1"/>
        <v/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11" t="s">
        <v>22</v>
      </c>
      <c r="S24" s="40" t="str">
        <f t="shared" si="2"/>
        <v>N</v>
      </c>
      <c r="T24" s="11"/>
      <c r="U24" s="40" t="str">
        <f t="shared" si="9"/>
        <v/>
      </c>
      <c r="W24" s="40">
        <f t="shared" si="3"/>
        <v>6</v>
      </c>
      <c r="X24" s="40">
        <f t="shared" si="4"/>
        <v>0</v>
      </c>
      <c r="Y24" s="40">
        <f t="shared" si="5"/>
        <v>6</v>
      </c>
      <c r="Z24" s="40">
        <f t="shared" si="6"/>
        <v>0</v>
      </c>
      <c r="AB24">
        <f t="shared" si="7"/>
        <v>3.5</v>
      </c>
      <c r="AC24">
        <f t="shared" si="8"/>
        <v>2.5</v>
      </c>
    </row>
    <row r="25" spans="1:29" ht="20" customHeight="1">
      <c r="A25" s="4">
        <v>624</v>
      </c>
      <c r="B25" s="11"/>
      <c r="C25" s="11"/>
      <c r="D25" s="11"/>
      <c r="E25" s="12"/>
      <c r="F25" s="12"/>
      <c r="G25" s="12"/>
      <c r="H25" s="39" t="str">
        <f t="shared" si="0"/>
        <v/>
      </c>
      <c r="I25" s="11"/>
      <c r="J25" s="40" t="str">
        <f t="shared" si="1"/>
        <v/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11" t="s">
        <v>22</v>
      </c>
      <c r="S25" s="40" t="str">
        <f t="shared" si="2"/>
        <v>N</v>
      </c>
      <c r="T25" s="11"/>
      <c r="U25" s="40" t="str">
        <f t="shared" si="9"/>
        <v/>
      </c>
      <c r="W25" s="40">
        <f t="shared" si="3"/>
        <v>6</v>
      </c>
      <c r="X25" s="40">
        <f t="shared" si="4"/>
        <v>0</v>
      </c>
      <c r="Y25" s="40">
        <f t="shared" si="5"/>
        <v>6</v>
      </c>
      <c r="Z25" s="40">
        <f t="shared" si="6"/>
        <v>0</v>
      </c>
      <c r="AB25">
        <f t="shared" si="7"/>
        <v>3.5</v>
      </c>
      <c r="AC25">
        <f t="shared" si="8"/>
        <v>2.5</v>
      </c>
    </row>
    <row r="26" spans="1:29" ht="20" customHeight="1">
      <c r="A26" s="4">
        <v>625</v>
      </c>
      <c r="B26" s="11"/>
      <c r="C26" s="11"/>
      <c r="D26" s="11"/>
      <c r="E26" s="12"/>
      <c r="F26" s="12"/>
      <c r="G26" s="12"/>
      <c r="H26" s="39" t="str">
        <f t="shared" si="0"/>
        <v/>
      </c>
      <c r="I26" s="11"/>
      <c r="J26" s="40" t="str">
        <f t="shared" si="1"/>
        <v/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11" t="s">
        <v>22</v>
      </c>
      <c r="S26" s="40" t="str">
        <f t="shared" si="2"/>
        <v>N</v>
      </c>
      <c r="T26" s="11"/>
      <c r="U26" s="40" t="str">
        <f t="shared" si="9"/>
        <v/>
      </c>
      <c r="W26" s="40">
        <f t="shared" si="3"/>
        <v>6</v>
      </c>
      <c r="X26" s="40">
        <f t="shared" si="4"/>
        <v>0</v>
      </c>
      <c r="Y26" s="40">
        <f t="shared" si="5"/>
        <v>6</v>
      </c>
      <c r="Z26" s="40">
        <f t="shared" si="6"/>
        <v>0</v>
      </c>
      <c r="AB26">
        <f t="shared" si="7"/>
        <v>3.5</v>
      </c>
      <c r="AC26">
        <f t="shared" si="8"/>
        <v>2.5</v>
      </c>
    </row>
    <row r="27" spans="1:29" ht="20" customHeight="1">
      <c r="A27" s="4">
        <v>626</v>
      </c>
      <c r="B27" s="11"/>
      <c r="C27" s="11"/>
      <c r="D27" s="11"/>
      <c r="E27" s="12"/>
      <c r="F27" s="12"/>
      <c r="G27" s="12"/>
      <c r="H27" s="39" t="str">
        <f t="shared" si="0"/>
        <v/>
      </c>
      <c r="I27" s="11"/>
      <c r="J27" s="40" t="str">
        <f t="shared" si="1"/>
        <v/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11" t="s">
        <v>22</v>
      </c>
      <c r="S27" s="40" t="str">
        <f t="shared" si="2"/>
        <v>N</v>
      </c>
      <c r="T27" s="11"/>
      <c r="U27" s="40" t="str">
        <f t="shared" si="9"/>
        <v/>
      </c>
      <c r="W27" s="40">
        <f t="shared" si="3"/>
        <v>6</v>
      </c>
      <c r="X27" s="40">
        <f t="shared" si="4"/>
        <v>0</v>
      </c>
      <c r="Y27" s="40">
        <f t="shared" si="5"/>
        <v>6</v>
      </c>
      <c r="Z27" s="40">
        <f t="shared" si="6"/>
        <v>0</v>
      </c>
      <c r="AB27">
        <f t="shared" si="7"/>
        <v>3.5</v>
      </c>
      <c r="AC27">
        <f t="shared" si="8"/>
        <v>2.5</v>
      </c>
    </row>
    <row r="28" spans="1:29" ht="20" customHeight="1">
      <c r="A28" s="4">
        <v>627</v>
      </c>
      <c r="B28" s="11"/>
      <c r="C28" s="11"/>
      <c r="D28" s="11"/>
      <c r="E28" s="12"/>
      <c r="F28" s="12"/>
      <c r="G28" s="12"/>
      <c r="H28" s="39" t="str">
        <f t="shared" si="0"/>
        <v/>
      </c>
      <c r="I28" s="11"/>
      <c r="J28" s="40" t="str">
        <f t="shared" si="1"/>
        <v/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11" t="s">
        <v>22</v>
      </c>
      <c r="S28" s="40" t="str">
        <f t="shared" si="2"/>
        <v>N</v>
      </c>
      <c r="T28" s="11"/>
      <c r="U28" s="40" t="str">
        <f t="shared" si="9"/>
        <v/>
      </c>
      <c r="W28" s="40">
        <f t="shared" si="3"/>
        <v>6</v>
      </c>
      <c r="X28" s="40">
        <f t="shared" si="4"/>
        <v>0</v>
      </c>
      <c r="Y28" s="40">
        <f t="shared" si="5"/>
        <v>6</v>
      </c>
      <c r="Z28" s="40">
        <f t="shared" si="6"/>
        <v>0</v>
      </c>
      <c r="AB28">
        <f t="shared" si="7"/>
        <v>3.5</v>
      </c>
      <c r="AC28">
        <f t="shared" si="8"/>
        <v>2.5</v>
      </c>
    </row>
    <row r="29" spans="1:29" ht="20" customHeight="1">
      <c r="A29" s="4">
        <v>628</v>
      </c>
      <c r="B29" s="11"/>
      <c r="C29" s="11"/>
      <c r="D29" s="11"/>
      <c r="E29" s="12"/>
      <c r="F29" s="12"/>
      <c r="G29" s="12"/>
      <c r="H29" s="39" t="str">
        <f t="shared" si="0"/>
        <v/>
      </c>
      <c r="I29" s="11"/>
      <c r="J29" s="40" t="str">
        <f t="shared" si="1"/>
        <v/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11" t="s">
        <v>22</v>
      </c>
      <c r="S29" s="40" t="str">
        <f t="shared" si="2"/>
        <v>N</v>
      </c>
      <c r="T29" s="11"/>
      <c r="U29" s="40" t="str">
        <f t="shared" si="9"/>
        <v/>
      </c>
      <c r="W29" s="40">
        <f t="shared" si="3"/>
        <v>6</v>
      </c>
      <c r="X29" s="40">
        <f t="shared" si="4"/>
        <v>0</v>
      </c>
      <c r="Y29" s="40">
        <f t="shared" si="5"/>
        <v>6</v>
      </c>
      <c r="Z29" s="40">
        <f t="shared" si="6"/>
        <v>0</v>
      </c>
      <c r="AB29">
        <f t="shared" si="7"/>
        <v>3.5</v>
      </c>
      <c r="AC29">
        <f t="shared" si="8"/>
        <v>2.5</v>
      </c>
    </row>
    <row r="30" spans="1:29" ht="20" customHeight="1">
      <c r="A30" s="4">
        <v>629</v>
      </c>
      <c r="B30" s="11"/>
      <c r="C30" s="11"/>
      <c r="D30" s="11"/>
      <c r="E30" s="12"/>
      <c r="F30" s="12"/>
      <c r="G30" s="12"/>
      <c r="H30" s="39" t="str">
        <f t="shared" si="0"/>
        <v/>
      </c>
      <c r="I30" s="11"/>
      <c r="J30" s="40" t="str">
        <f t="shared" si="1"/>
        <v/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11" t="s">
        <v>22</v>
      </c>
      <c r="S30" s="40" t="str">
        <f t="shared" si="2"/>
        <v>N</v>
      </c>
      <c r="T30" s="11"/>
      <c r="U30" s="40" t="str">
        <f t="shared" si="9"/>
        <v/>
      </c>
      <c r="W30" s="40">
        <f t="shared" si="3"/>
        <v>6</v>
      </c>
      <c r="X30" s="40">
        <f t="shared" si="4"/>
        <v>0</v>
      </c>
      <c r="Y30" s="40">
        <f t="shared" si="5"/>
        <v>6</v>
      </c>
      <c r="Z30" s="40">
        <f t="shared" si="6"/>
        <v>0</v>
      </c>
      <c r="AB30">
        <f t="shared" si="7"/>
        <v>3.5</v>
      </c>
      <c r="AC30">
        <f t="shared" si="8"/>
        <v>2.5</v>
      </c>
    </row>
    <row r="31" spans="1:29" ht="20" customHeight="1">
      <c r="A31" s="4">
        <v>630</v>
      </c>
      <c r="B31" s="11"/>
      <c r="C31" s="11"/>
      <c r="D31" s="11"/>
      <c r="E31" s="12"/>
      <c r="F31" s="12"/>
      <c r="G31" s="12"/>
      <c r="H31" s="39" t="str">
        <f t="shared" si="0"/>
        <v/>
      </c>
      <c r="I31" s="11"/>
      <c r="J31" s="40" t="str">
        <f t="shared" si="1"/>
        <v/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 t="s">
        <v>22</v>
      </c>
      <c r="S31" s="40" t="str">
        <f t="shared" si="2"/>
        <v>N</v>
      </c>
      <c r="T31" s="11"/>
      <c r="U31" s="40" t="str">
        <f t="shared" si="9"/>
        <v/>
      </c>
      <c r="W31" s="40">
        <f t="shared" si="3"/>
        <v>6</v>
      </c>
      <c r="X31" s="40">
        <f t="shared" si="4"/>
        <v>0</v>
      </c>
      <c r="Y31" s="40">
        <f t="shared" si="5"/>
        <v>6</v>
      </c>
      <c r="Z31" s="40">
        <f t="shared" si="6"/>
        <v>0</v>
      </c>
      <c r="AB31">
        <f t="shared" si="7"/>
        <v>3.5</v>
      </c>
      <c r="AC31">
        <f t="shared" si="8"/>
        <v>2.5</v>
      </c>
    </row>
    <row r="32" spans="1:29" ht="20" customHeight="1">
      <c r="A32" s="4">
        <v>631</v>
      </c>
      <c r="B32" s="11"/>
      <c r="C32" s="11"/>
      <c r="D32" s="11"/>
      <c r="E32" s="12"/>
      <c r="F32" s="12"/>
      <c r="G32" s="12"/>
      <c r="H32" s="39" t="str">
        <f t="shared" si="0"/>
        <v/>
      </c>
      <c r="I32" s="11"/>
      <c r="J32" s="40" t="str">
        <f t="shared" si="1"/>
        <v/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  <c r="S32" s="40" t="str">
        <f t="shared" si="2"/>
        <v>N</v>
      </c>
      <c r="T32" s="11"/>
      <c r="U32" s="40" t="str">
        <f t="shared" si="9"/>
        <v/>
      </c>
      <c r="W32" s="40">
        <f t="shared" si="3"/>
        <v>6</v>
      </c>
      <c r="X32" s="40">
        <f t="shared" si="4"/>
        <v>0</v>
      </c>
      <c r="Y32" s="40">
        <f t="shared" si="5"/>
        <v>6</v>
      </c>
      <c r="Z32" s="40">
        <f t="shared" si="6"/>
        <v>0</v>
      </c>
      <c r="AB32">
        <f t="shared" si="7"/>
        <v>3.5</v>
      </c>
      <c r="AC32">
        <f t="shared" si="8"/>
        <v>2.5</v>
      </c>
    </row>
    <row r="33" spans="1:29" ht="20" customHeight="1">
      <c r="A33" s="4">
        <v>632</v>
      </c>
      <c r="B33" s="11"/>
      <c r="C33" s="11"/>
      <c r="D33" s="11"/>
      <c r="E33" s="12"/>
      <c r="F33" s="12"/>
      <c r="G33" s="12"/>
      <c r="H33" s="39" t="str">
        <f t="shared" si="0"/>
        <v/>
      </c>
      <c r="I33" s="11"/>
      <c r="J33" s="40" t="str">
        <f t="shared" si="1"/>
        <v/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11" t="s">
        <v>22</v>
      </c>
      <c r="S33" s="40" t="str">
        <f t="shared" si="2"/>
        <v>N</v>
      </c>
      <c r="T33" s="11"/>
      <c r="U33" s="40" t="str">
        <f t="shared" si="9"/>
        <v/>
      </c>
      <c r="W33" s="40">
        <f t="shared" si="3"/>
        <v>6</v>
      </c>
      <c r="X33" s="40">
        <f t="shared" si="4"/>
        <v>0</v>
      </c>
      <c r="Y33" s="40">
        <f t="shared" si="5"/>
        <v>6</v>
      </c>
      <c r="Z33" s="40">
        <f t="shared" si="6"/>
        <v>0</v>
      </c>
      <c r="AB33">
        <f t="shared" si="7"/>
        <v>3.5</v>
      </c>
      <c r="AC33">
        <f t="shared" si="8"/>
        <v>2.5</v>
      </c>
    </row>
    <row r="34" spans="1:29" ht="20" customHeight="1">
      <c r="A34" s="4">
        <v>633</v>
      </c>
      <c r="B34" s="11"/>
      <c r="C34" s="11"/>
      <c r="D34" s="11"/>
      <c r="E34" s="12"/>
      <c r="F34" s="12"/>
      <c r="G34" s="12"/>
      <c r="H34" s="39" t="str">
        <f t="shared" ref="H34:H51" si="10">IF(G34&lt;&gt;"",IF(AND(ROUNDDOWN((Date_Passage-E34)/365,0)&lt;60,YEAR(G34)+5&lt;YEAR(Date_Passage)),"OK",IF(AND(ROUNDDOWN((Date_Passage-E34)/365,0)&lt;60,YEAR(G34)+5=YEAR(Date_Passage),MONTH(G34)&lt;=MONTH(Date_Passage)),"OK",IF(AND(ROUNDDOWN((Date_Passage-E34)/365,0)&gt;=60,YEAR(G34)+2&lt;YEAR(Date_Passage)),"OK",IF(AND(ROUNDDOWN((Date_Passage-E34)/365,0)&gt;=60,YEAR(G34)+2=YEAR(Date_Passage),MONTH(G34)&lt;=MONTH(Date_Passage)),"OK","PAS LES DELAIS")))),"")</f>
        <v/>
      </c>
      <c r="I34" s="11"/>
      <c r="J34" s="40" t="str">
        <f t="shared" si="1"/>
        <v/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  <c r="S34" s="40" t="str">
        <f t="shared" si="2"/>
        <v>N</v>
      </c>
      <c r="T34" s="11"/>
      <c r="U34" s="40" t="str">
        <f t="shared" si="9"/>
        <v/>
      </c>
      <c r="W34" s="40">
        <f t="shared" ref="W34:W51" si="11">COUNTA(M34:R34)</f>
        <v>6</v>
      </c>
      <c r="X34" s="40">
        <f t="shared" ref="X34:X51" si="12">COUNTIF(M34:R34,"O")</f>
        <v>0</v>
      </c>
      <c r="Y34" s="40">
        <f t="shared" ref="Y34:Y51" si="13">COUNTIF(M34:R34,"N")</f>
        <v>6</v>
      </c>
      <c r="Z34" s="40">
        <f t="shared" ref="Z34:Z51" si="14">COUNTIF(M34:R34,"I")</f>
        <v>0</v>
      </c>
      <c r="AB34">
        <f t="shared" si="7"/>
        <v>3.5</v>
      </c>
      <c r="AC34">
        <f t="shared" si="8"/>
        <v>2.5</v>
      </c>
    </row>
    <row r="35" spans="1:29" ht="20" customHeight="1">
      <c r="A35" s="4">
        <v>634</v>
      </c>
      <c r="B35" s="11"/>
      <c r="C35" s="11"/>
      <c r="D35" s="11"/>
      <c r="E35" s="12"/>
      <c r="F35" s="12"/>
      <c r="G35" s="12"/>
      <c r="H35" s="39" t="str">
        <f t="shared" si="10"/>
        <v/>
      </c>
      <c r="I35" s="11"/>
      <c r="J35" s="40" t="str">
        <f t="shared" si="1"/>
        <v/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  <c r="S35" s="40" t="str">
        <f t="shared" si="2"/>
        <v>N</v>
      </c>
      <c r="T35" s="11"/>
      <c r="U35" s="40" t="str">
        <f t="shared" si="9"/>
        <v/>
      </c>
      <c r="W35" s="40">
        <f t="shared" si="11"/>
        <v>6</v>
      </c>
      <c r="X35" s="40">
        <f t="shared" si="12"/>
        <v>0</v>
      </c>
      <c r="Y35" s="40">
        <f t="shared" si="13"/>
        <v>6</v>
      </c>
      <c r="Z35" s="40">
        <f t="shared" si="14"/>
        <v>0</v>
      </c>
      <c r="AB35">
        <f t="shared" si="7"/>
        <v>3.5</v>
      </c>
      <c r="AC35">
        <f t="shared" si="8"/>
        <v>2.5</v>
      </c>
    </row>
    <row r="36" spans="1:29" ht="20" customHeight="1">
      <c r="A36" s="4">
        <v>635</v>
      </c>
      <c r="B36" s="11"/>
      <c r="C36" s="11"/>
      <c r="D36" s="11"/>
      <c r="E36" s="12"/>
      <c r="F36" s="12"/>
      <c r="G36" s="12"/>
      <c r="H36" s="39" t="str">
        <f t="shared" si="10"/>
        <v/>
      </c>
      <c r="I36" s="11"/>
      <c r="J36" s="40" t="str">
        <f t="shared" si="1"/>
        <v/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11" t="s">
        <v>22</v>
      </c>
      <c r="S36" s="40" t="str">
        <f t="shared" si="2"/>
        <v>N</v>
      </c>
      <c r="T36" s="11"/>
      <c r="U36" s="40" t="str">
        <f t="shared" si="9"/>
        <v/>
      </c>
      <c r="W36" s="40">
        <f t="shared" si="11"/>
        <v>6</v>
      </c>
      <c r="X36" s="40">
        <f t="shared" si="12"/>
        <v>0</v>
      </c>
      <c r="Y36" s="40">
        <f t="shared" si="13"/>
        <v>6</v>
      </c>
      <c r="Z36" s="40">
        <f t="shared" si="14"/>
        <v>0</v>
      </c>
      <c r="AB36">
        <f t="shared" si="7"/>
        <v>3.5</v>
      </c>
      <c r="AC36">
        <f t="shared" si="8"/>
        <v>2.5</v>
      </c>
    </row>
    <row r="37" spans="1:29" ht="20" customHeight="1">
      <c r="A37" s="4">
        <v>636</v>
      </c>
      <c r="B37" s="11"/>
      <c r="C37" s="11"/>
      <c r="D37" s="11"/>
      <c r="E37" s="12"/>
      <c r="F37" s="12"/>
      <c r="G37" s="12"/>
      <c r="H37" s="39" t="str">
        <f t="shared" si="10"/>
        <v/>
      </c>
      <c r="I37" s="11"/>
      <c r="J37" s="40" t="str">
        <f t="shared" si="1"/>
        <v/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11" t="s">
        <v>22</v>
      </c>
      <c r="S37" s="40" t="str">
        <f t="shared" si="2"/>
        <v>N</v>
      </c>
      <c r="T37" s="11"/>
      <c r="U37" s="40" t="str">
        <f t="shared" si="9"/>
        <v/>
      </c>
      <c r="W37" s="40">
        <f t="shared" si="11"/>
        <v>6</v>
      </c>
      <c r="X37" s="40">
        <f t="shared" si="12"/>
        <v>0</v>
      </c>
      <c r="Y37" s="40">
        <f t="shared" si="13"/>
        <v>6</v>
      </c>
      <c r="Z37" s="40">
        <f t="shared" si="14"/>
        <v>0</v>
      </c>
      <c r="AB37">
        <f t="shared" si="7"/>
        <v>3.5</v>
      </c>
      <c r="AC37">
        <f t="shared" si="8"/>
        <v>2.5</v>
      </c>
    </row>
    <row r="38" spans="1:29" ht="20" customHeight="1">
      <c r="A38" s="4">
        <v>637</v>
      </c>
      <c r="B38" s="11"/>
      <c r="C38" s="11"/>
      <c r="D38" s="11"/>
      <c r="E38" s="12"/>
      <c r="F38" s="12"/>
      <c r="G38" s="12"/>
      <c r="H38" s="39" t="str">
        <f t="shared" si="10"/>
        <v/>
      </c>
      <c r="I38" s="11"/>
      <c r="J38" s="40" t="str">
        <f t="shared" si="1"/>
        <v/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11" t="s">
        <v>22</v>
      </c>
      <c r="S38" s="40" t="str">
        <f t="shared" si="2"/>
        <v>N</v>
      </c>
      <c r="T38" s="11"/>
      <c r="U38" s="40" t="str">
        <f t="shared" si="9"/>
        <v/>
      </c>
      <c r="W38" s="40">
        <f t="shared" si="11"/>
        <v>6</v>
      </c>
      <c r="X38" s="40">
        <f t="shared" si="12"/>
        <v>0</v>
      </c>
      <c r="Y38" s="40">
        <f t="shared" si="13"/>
        <v>6</v>
      </c>
      <c r="Z38" s="40">
        <f t="shared" si="14"/>
        <v>0</v>
      </c>
      <c r="AB38">
        <f t="shared" si="7"/>
        <v>3.5</v>
      </c>
      <c r="AC38">
        <f t="shared" si="8"/>
        <v>2.5</v>
      </c>
    </row>
    <row r="39" spans="1:29" ht="20" customHeight="1">
      <c r="A39" s="4">
        <v>638</v>
      </c>
      <c r="B39" s="11"/>
      <c r="C39" s="11"/>
      <c r="D39" s="11"/>
      <c r="E39" s="12"/>
      <c r="F39" s="12"/>
      <c r="G39" s="12"/>
      <c r="H39" s="39" t="str">
        <f t="shared" si="10"/>
        <v/>
      </c>
      <c r="I39" s="11"/>
      <c r="J39" s="40" t="str">
        <f t="shared" si="1"/>
        <v/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11" t="s">
        <v>22</v>
      </c>
      <c r="S39" s="40" t="str">
        <f t="shared" si="2"/>
        <v>N</v>
      </c>
      <c r="T39" s="11"/>
      <c r="U39" s="40" t="str">
        <f t="shared" si="9"/>
        <v/>
      </c>
      <c r="W39" s="40">
        <f t="shared" si="11"/>
        <v>6</v>
      </c>
      <c r="X39" s="40">
        <f t="shared" si="12"/>
        <v>0</v>
      </c>
      <c r="Y39" s="40">
        <f t="shared" si="13"/>
        <v>6</v>
      </c>
      <c r="Z39" s="40">
        <f t="shared" si="14"/>
        <v>0</v>
      </c>
      <c r="AB39">
        <f t="shared" si="7"/>
        <v>3.5</v>
      </c>
      <c r="AC39">
        <f t="shared" si="8"/>
        <v>2.5</v>
      </c>
    </row>
    <row r="40" spans="1:29" ht="20" customHeight="1">
      <c r="A40" s="4">
        <v>639</v>
      </c>
      <c r="B40" s="11"/>
      <c r="C40" s="11"/>
      <c r="D40" s="11"/>
      <c r="E40" s="12"/>
      <c r="F40" s="12"/>
      <c r="G40" s="12"/>
      <c r="H40" s="39" t="str">
        <f t="shared" si="10"/>
        <v/>
      </c>
      <c r="I40" s="11"/>
      <c r="J40" s="40" t="str">
        <f t="shared" si="1"/>
        <v/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11" t="s">
        <v>22</v>
      </c>
      <c r="S40" s="40" t="str">
        <f t="shared" si="2"/>
        <v>N</v>
      </c>
      <c r="T40" s="11"/>
      <c r="U40" s="40" t="str">
        <f t="shared" si="9"/>
        <v/>
      </c>
      <c r="W40" s="40">
        <f t="shared" si="11"/>
        <v>6</v>
      </c>
      <c r="X40" s="40">
        <f t="shared" si="12"/>
        <v>0</v>
      </c>
      <c r="Y40" s="40">
        <f t="shared" si="13"/>
        <v>6</v>
      </c>
      <c r="Z40" s="40">
        <f t="shared" si="14"/>
        <v>0</v>
      </c>
      <c r="AB40">
        <f t="shared" si="7"/>
        <v>3.5</v>
      </c>
      <c r="AC40">
        <f t="shared" si="8"/>
        <v>2.5</v>
      </c>
    </row>
    <row r="41" spans="1:29" ht="20" customHeight="1">
      <c r="A41" s="4">
        <v>640</v>
      </c>
      <c r="B41" s="11"/>
      <c r="C41" s="11"/>
      <c r="D41" s="11"/>
      <c r="E41" s="12"/>
      <c r="F41" s="12"/>
      <c r="G41" s="12"/>
      <c r="H41" s="39" t="str">
        <f t="shared" si="10"/>
        <v/>
      </c>
      <c r="I41" s="11"/>
      <c r="J41" s="40" t="str">
        <f t="shared" si="1"/>
        <v/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11" t="s">
        <v>22</v>
      </c>
      <c r="S41" s="40" t="str">
        <f t="shared" si="2"/>
        <v>N</v>
      </c>
      <c r="T41" s="11"/>
      <c r="U41" s="40" t="str">
        <f t="shared" si="9"/>
        <v/>
      </c>
      <c r="W41" s="40">
        <f t="shared" si="11"/>
        <v>6</v>
      </c>
      <c r="X41" s="40">
        <f t="shared" si="12"/>
        <v>0</v>
      </c>
      <c r="Y41" s="40">
        <f t="shared" si="13"/>
        <v>6</v>
      </c>
      <c r="Z41" s="40">
        <f t="shared" si="14"/>
        <v>0</v>
      </c>
      <c r="AB41">
        <f t="shared" si="7"/>
        <v>3.5</v>
      </c>
      <c r="AC41">
        <f t="shared" si="8"/>
        <v>2.5</v>
      </c>
    </row>
    <row r="42" spans="1:29" ht="20" customHeight="1">
      <c r="A42" s="4">
        <v>641</v>
      </c>
      <c r="B42" s="11"/>
      <c r="C42" s="11"/>
      <c r="D42" s="11"/>
      <c r="E42" s="12"/>
      <c r="F42" s="12"/>
      <c r="G42" s="12"/>
      <c r="H42" s="39" t="str">
        <f t="shared" si="10"/>
        <v/>
      </c>
      <c r="I42" s="11"/>
      <c r="J42" s="40" t="str">
        <f t="shared" si="1"/>
        <v/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11" t="s">
        <v>22</v>
      </c>
      <c r="S42" s="40" t="str">
        <f t="shared" si="2"/>
        <v>N</v>
      </c>
      <c r="T42" s="11"/>
      <c r="U42" s="40" t="str">
        <f t="shared" si="9"/>
        <v/>
      </c>
      <c r="W42" s="40">
        <f t="shared" si="11"/>
        <v>6</v>
      </c>
      <c r="X42" s="40">
        <f t="shared" si="12"/>
        <v>0</v>
      </c>
      <c r="Y42" s="40">
        <f t="shared" si="13"/>
        <v>6</v>
      </c>
      <c r="Z42" s="40">
        <f t="shared" si="14"/>
        <v>0</v>
      </c>
      <c r="AB42">
        <f t="shared" si="7"/>
        <v>3.5</v>
      </c>
      <c r="AC42">
        <f t="shared" si="8"/>
        <v>2.5</v>
      </c>
    </row>
    <row r="43" spans="1:29" ht="20" customHeight="1">
      <c r="A43" s="4">
        <v>642</v>
      </c>
      <c r="B43" s="11"/>
      <c r="C43" s="11"/>
      <c r="D43" s="11"/>
      <c r="E43" s="12"/>
      <c r="F43" s="12"/>
      <c r="G43" s="12"/>
      <c r="H43" s="39" t="str">
        <f t="shared" si="10"/>
        <v/>
      </c>
      <c r="I43" s="11"/>
      <c r="J43" s="40" t="str">
        <f t="shared" si="1"/>
        <v/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11" t="s">
        <v>22</v>
      </c>
      <c r="S43" s="40" t="str">
        <f t="shared" si="2"/>
        <v>N</v>
      </c>
      <c r="T43" s="11"/>
      <c r="U43" s="40" t="str">
        <f t="shared" si="9"/>
        <v/>
      </c>
      <c r="W43" s="40">
        <f t="shared" si="11"/>
        <v>6</v>
      </c>
      <c r="X43" s="40">
        <f t="shared" si="12"/>
        <v>0</v>
      </c>
      <c r="Y43" s="40">
        <f t="shared" si="13"/>
        <v>6</v>
      </c>
      <c r="Z43" s="40">
        <f t="shared" si="14"/>
        <v>0</v>
      </c>
      <c r="AB43">
        <f t="shared" si="7"/>
        <v>3.5</v>
      </c>
      <c r="AC43">
        <f t="shared" si="8"/>
        <v>2.5</v>
      </c>
    </row>
    <row r="44" spans="1:29" ht="20" customHeight="1">
      <c r="A44" s="4">
        <v>643</v>
      </c>
      <c r="B44" s="11"/>
      <c r="C44" s="11"/>
      <c r="D44" s="11"/>
      <c r="E44" s="12"/>
      <c r="F44" s="12"/>
      <c r="G44" s="12"/>
      <c r="H44" s="39" t="str">
        <f t="shared" si="10"/>
        <v/>
      </c>
      <c r="I44" s="11"/>
      <c r="J44" s="40" t="str">
        <f t="shared" si="1"/>
        <v/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11" t="s">
        <v>22</v>
      </c>
      <c r="S44" s="40" t="str">
        <f t="shared" si="2"/>
        <v>N</v>
      </c>
      <c r="T44" s="11"/>
      <c r="U44" s="40" t="str">
        <f t="shared" si="9"/>
        <v/>
      </c>
      <c r="W44" s="40">
        <f t="shared" si="11"/>
        <v>6</v>
      </c>
      <c r="X44" s="40">
        <f t="shared" si="12"/>
        <v>0</v>
      </c>
      <c r="Y44" s="40">
        <f t="shared" si="13"/>
        <v>6</v>
      </c>
      <c r="Z44" s="40">
        <f t="shared" si="14"/>
        <v>0</v>
      </c>
      <c r="AB44">
        <f t="shared" si="7"/>
        <v>3.5</v>
      </c>
      <c r="AC44">
        <f t="shared" si="8"/>
        <v>2.5</v>
      </c>
    </row>
    <row r="45" spans="1:29" ht="20" customHeight="1">
      <c r="A45" s="4">
        <v>644</v>
      </c>
      <c r="B45" s="11"/>
      <c r="C45" s="11"/>
      <c r="D45" s="11"/>
      <c r="E45" s="12"/>
      <c r="F45" s="12"/>
      <c r="G45" s="12"/>
      <c r="H45" s="39" t="str">
        <f t="shared" si="10"/>
        <v/>
      </c>
      <c r="I45" s="11"/>
      <c r="J45" s="40" t="str">
        <f t="shared" si="1"/>
        <v/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11" t="s">
        <v>22</v>
      </c>
      <c r="S45" s="40" t="str">
        <f t="shared" si="2"/>
        <v>N</v>
      </c>
      <c r="T45" s="11"/>
      <c r="U45" s="40" t="str">
        <f t="shared" si="9"/>
        <v/>
      </c>
      <c r="W45" s="40">
        <f t="shared" si="11"/>
        <v>6</v>
      </c>
      <c r="X45" s="40">
        <f t="shared" si="12"/>
        <v>0</v>
      </c>
      <c r="Y45" s="40">
        <f t="shared" si="13"/>
        <v>6</v>
      </c>
      <c r="Z45" s="40">
        <f t="shared" si="14"/>
        <v>0</v>
      </c>
      <c r="AB45">
        <f t="shared" si="7"/>
        <v>3.5</v>
      </c>
      <c r="AC45">
        <f t="shared" si="8"/>
        <v>2.5</v>
      </c>
    </row>
    <row r="46" spans="1:29" ht="20" customHeight="1">
      <c r="A46" s="4">
        <v>645</v>
      </c>
      <c r="B46" s="11"/>
      <c r="C46" s="11"/>
      <c r="D46" s="11"/>
      <c r="E46" s="12"/>
      <c r="F46" s="12"/>
      <c r="G46" s="12"/>
      <c r="H46" s="39" t="str">
        <f t="shared" si="10"/>
        <v/>
      </c>
      <c r="I46" s="11"/>
      <c r="J46" s="40" t="str">
        <f t="shared" si="1"/>
        <v/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11" t="s">
        <v>22</v>
      </c>
      <c r="S46" s="40" t="str">
        <f t="shared" si="2"/>
        <v>N</v>
      </c>
      <c r="T46" s="11"/>
      <c r="U46" s="40" t="str">
        <f t="shared" si="9"/>
        <v/>
      </c>
      <c r="W46" s="40">
        <f t="shared" si="11"/>
        <v>6</v>
      </c>
      <c r="X46" s="40">
        <f t="shared" si="12"/>
        <v>0</v>
      </c>
      <c r="Y46" s="40">
        <f t="shared" si="13"/>
        <v>6</v>
      </c>
      <c r="Z46" s="40">
        <f t="shared" si="14"/>
        <v>0</v>
      </c>
      <c r="AB46">
        <f t="shared" si="7"/>
        <v>3.5</v>
      </c>
      <c r="AC46">
        <f t="shared" si="8"/>
        <v>2.5</v>
      </c>
    </row>
    <row r="47" spans="1:29" ht="20" customHeight="1">
      <c r="A47" s="4">
        <v>646</v>
      </c>
      <c r="B47" s="11"/>
      <c r="C47" s="11"/>
      <c r="D47" s="11"/>
      <c r="E47" s="12"/>
      <c r="F47" s="12"/>
      <c r="G47" s="12"/>
      <c r="H47" s="39" t="str">
        <f t="shared" si="10"/>
        <v/>
      </c>
      <c r="I47" s="11"/>
      <c r="J47" s="40" t="str">
        <f t="shared" si="1"/>
        <v/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11" t="s">
        <v>22</v>
      </c>
      <c r="S47" s="40" t="str">
        <f t="shared" si="2"/>
        <v>N</v>
      </c>
      <c r="T47" s="11"/>
      <c r="U47" s="40" t="str">
        <f t="shared" si="9"/>
        <v/>
      </c>
      <c r="W47" s="40">
        <f t="shared" si="11"/>
        <v>6</v>
      </c>
      <c r="X47" s="40">
        <f t="shared" si="12"/>
        <v>0</v>
      </c>
      <c r="Y47" s="40">
        <f t="shared" si="13"/>
        <v>6</v>
      </c>
      <c r="Z47" s="40">
        <f t="shared" si="14"/>
        <v>0</v>
      </c>
      <c r="AB47">
        <f t="shared" si="7"/>
        <v>3.5</v>
      </c>
      <c r="AC47">
        <f t="shared" si="8"/>
        <v>2.5</v>
      </c>
    </row>
    <row r="48" spans="1:29" ht="20" customHeight="1">
      <c r="A48" s="4">
        <v>647</v>
      </c>
      <c r="B48" s="11"/>
      <c r="C48" s="11"/>
      <c r="D48" s="11"/>
      <c r="E48" s="12"/>
      <c r="F48" s="12"/>
      <c r="G48" s="12"/>
      <c r="H48" s="39" t="str">
        <f t="shared" si="10"/>
        <v/>
      </c>
      <c r="I48" s="11"/>
      <c r="J48" s="40" t="str">
        <f t="shared" si="1"/>
        <v/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11" t="s">
        <v>22</v>
      </c>
      <c r="S48" s="40" t="str">
        <f t="shared" si="2"/>
        <v>N</v>
      </c>
      <c r="T48" s="11"/>
      <c r="U48" s="40" t="str">
        <f t="shared" si="9"/>
        <v/>
      </c>
      <c r="W48" s="40">
        <f t="shared" si="11"/>
        <v>6</v>
      </c>
      <c r="X48" s="40">
        <f t="shared" si="12"/>
        <v>0</v>
      </c>
      <c r="Y48" s="40">
        <f t="shared" si="13"/>
        <v>6</v>
      </c>
      <c r="Z48" s="40">
        <f t="shared" si="14"/>
        <v>0</v>
      </c>
      <c r="AB48">
        <f t="shared" si="7"/>
        <v>3.5</v>
      </c>
      <c r="AC48">
        <f t="shared" si="8"/>
        <v>2.5</v>
      </c>
    </row>
    <row r="49" spans="1:29" ht="20" customHeight="1">
      <c r="A49" s="4">
        <v>648</v>
      </c>
      <c r="B49" s="11"/>
      <c r="C49" s="11"/>
      <c r="D49" s="11"/>
      <c r="E49" s="12"/>
      <c r="F49" s="12"/>
      <c r="G49" s="12"/>
      <c r="H49" s="39" t="str">
        <f t="shared" si="10"/>
        <v/>
      </c>
      <c r="I49" s="11"/>
      <c r="J49" s="40" t="str">
        <f t="shared" si="1"/>
        <v/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11" t="s">
        <v>22</v>
      </c>
      <c r="S49" s="40" t="str">
        <f t="shared" si="2"/>
        <v>N</v>
      </c>
      <c r="T49" s="11"/>
      <c r="U49" s="40" t="str">
        <f t="shared" si="9"/>
        <v/>
      </c>
      <c r="W49" s="40">
        <f t="shared" si="11"/>
        <v>6</v>
      </c>
      <c r="X49" s="40">
        <f t="shared" si="12"/>
        <v>0</v>
      </c>
      <c r="Y49" s="40">
        <f t="shared" si="13"/>
        <v>6</v>
      </c>
      <c r="Z49" s="40">
        <f t="shared" si="14"/>
        <v>0</v>
      </c>
      <c r="AB49">
        <f t="shared" si="7"/>
        <v>3.5</v>
      </c>
      <c r="AC49">
        <f t="shared" si="8"/>
        <v>2.5</v>
      </c>
    </row>
    <row r="50" spans="1:29" ht="20" customHeight="1">
      <c r="A50" s="4">
        <v>649</v>
      </c>
      <c r="B50" s="11"/>
      <c r="C50" s="11"/>
      <c r="D50" s="11"/>
      <c r="E50" s="12"/>
      <c r="F50" s="12"/>
      <c r="G50" s="12"/>
      <c r="H50" s="39" t="str">
        <f t="shared" si="10"/>
        <v/>
      </c>
      <c r="I50" s="11"/>
      <c r="J50" s="40" t="str">
        <f t="shared" si="1"/>
        <v/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11" t="s">
        <v>22</v>
      </c>
      <c r="S50" s="40" t="str">
        <f t="shared" si="2"/>
        <v>N</v>
      </c>
      <c r="T50" s="11"/>
      <c r="U50" s="40" t="str">
        <f t="shared" si="9"/>
        <v/>
      </c>
      <c r="W50" s="40">
        <f t="shared" si="11"/>
        <v>6</v>
      </c>
      <c r="X50" s="40">
        <f t="shared" si="12"/>
        <v>0</v>
      </c>
      <c r="Y50" s="40">
        <f t="shared" si="13"/>
        <v>6</v>
      </c>
      <c r="Z50" s="40">
        <f t="shared" si="14"/>
        <v>0</v>
      </c>
      <c r="AB50">
        <f t="shared" si="7"/>
        <v>3.5</v>
      </c>
      <c r="AC50">
        <f t="shared" si="8"/>
        <v>2.5</v>
      </c>
    </row>
    <row r="51" spans="1:29" ht="20" customHeight="1">
      <c r="A51" s="4">
        <v>650</v>
      </c>
      <c r="B51" s="11"/>
      <c r="C51" s="11"/>
      <c r="D51" s="11"/>
      <c r="E51" s="12"/>
      <c r="F51" s="12"/>
      <c r="G51" s="12"/>
      <c r="H51" s="39" t="str">
        <f t="shared" si="10"/>
        <v/>
      </c>
      <c r="I51" s="11"/>
      <c r="J51" s="40" t="str">
        <f t="shared" si="1"/>
        <v/>
      </c>
      <c r="K51" s="11"/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11" t="s">
        <v>22</v>
      </c>
      <c r="S51" s="40" t="str">
        <f t="shared" si="2"/>
        <v>N</v>
      </c>
      <c r="T51" s="11"/>
      <c r="U51" s="40" t="str">
        <f t="shared" si="9"/>
        <v/>
      </c>
      <c r="W51" s="40">
        <f t="shared" si="11"/>
        <v>6</v>
      </c>
      <c r="X51" s="40">
        <f t="shared" si="12"/>
        <v>0</v>
      </c>
      <c r="Y51" s="40">
        <f t="shared" si="13"/>
        <v>6</v>
      </c>
      <c r="Z51" s="40">
        <f t="shared" si="14"/>
        <v>0</v>
      </c>
      <c r="AB51">
        <f t="shared" si="7"/>
        <v>3.5</v>
      </c>
      <c r="AC51">
        <f t="shared" si="8"/>
        <v>2.5</v>
      </c>
    </row>
    <row r="52" spans="1:29" ht="18" customHeight="1">
      <c r="I52" s="11">
        <f>SUM(I2:I51)</f>
        <v>0</v>
      </c>
      <c r="J52" s="18">
        <f>COUNTIF(J2:J51,"O")</f>
        <v>0</v>
      </c>
      <c r="K52" s="11">
        <f>SUM(K2:K51)</f>
        <v>0</v>
      </c>
    </row>
    <row r="53" spans="1:29" ht="18" customHeight="1"/>
    <row r="54" spans="1:29" ht="18" customHeight="1"/>
    <row r="55" spans="1:29" ht="18" customHeight="1"/>
    <row r="56" spans="1:29" ht="18" customHeight="1"/>
    <row r="57" spans="1:29" ht="18" customHeight="1"/>
    <row r="58" spans="1:29" ht="18" customHeight="1"/>
    <row r="59" spans="1:29" ht="18" customHeight="1"/>
    <row r="60" spans="1:29" ht="18" customHeight="1"/>
    <row r="61" spans="1:29" ht="18" customHeight="1"/>
    <row r="62" spans="1:29" ht="18" customHeight="1"/>
    <row r="63" spans="1:29" ht="18" customHeight="1"/>
    <row r="64" spans="1:29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phoneticPr fontId="0" type="noConversion"/>
  <printOptions horizontalCentered="1"/>
  <pageMargins left="0.39370078740157483" right="0.39370078740157483" top="1.0629921259842521" bottom="0.86614173228346458" header="0.51181102362204722" footer="0.51181102362204722"/>
  <pageSetup paperSize="9" scale="90" fitToWidth="2" orientation="portrait" horizontalDpi="300" verticalDpi="300"/>
  <headerFooter alignWithMargins="0">
    <oddHeader>&amp;C&amp;"Arial,Gras"&amp;12Passage de Grades&amp;10
&amp;"Arial,Gras italique"&amp;12&amp;A</oddHeader>
    <oddFooter xml:space="preserve">&amp;L
&amp;RDate : 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topLeftCell="A25" zoomScale="115" zoomScaleSheetLayoutView="115" workbookViewId="0">
      <selection activeCell="I42" sqref="I42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42"/>
      <c r="B1" s="42"/>
      <c r="C1" s="42"/>
      <c r="D1" s="42"/>
      <c r="E1" s="42"/>
      <c r="F1" s="42"/>
      <c r="G1" s="42"/>
      <c r="H1" s="42"/>
      <c r="I1" s="43"/>
    </row>
    <row r="2" spans="1:18">
      <c r="A2" s="42"/>
      <c r="B2" s="42"/>
      <c r="C2" s="42"/>
      <c r="D2" s="42"/>
      <c r="E2" s="42"/>
      <c r="F2" s="42"/>
      <c r="G2" s="42"/>
      <c r="H2" s="42"/>
      <c r="I2" s="43"/>
    </row>
    <row r="3" spans="1:18">
      <c r="A3" s="42"/>
      <c r="B3" s="42"/>
      <c r="C3" s="42"/>
      <c r="D3" s="42"/>
      <c r="E3" s="42"/>
      <c r="F3" s="42"/>
      <c r="G3" s="42"/>
      <c r="H3" s="42"/>
      <c r="I3" s="43"/>
    </row>
    <row r="4" spans="1:18">
      <c r="A4" s="42"/>
      <c r="B4" s="42"/>
      <c r="C4" s="42"/>
      <c r="D4" s="42"/>
      <c r="E4" s="42"/>
      <c r="F4" s="42"/>
      <c r="G4" s="42"/>
      <c r="H4" s="42"/>
      <c r="I4" s="43"/>
    </row>
    <row r="5" spans="1:18">
      <c r="A5" s="42"/>
      <c r="B5" s="42"/>
      <c r="C5" s="42"/>
      <c r="D5" s="42"/>
      <c r="E5" s="42"/>
      <c r="F5" s="42"/>
      <c r="G5" s="42"/>
      <c r="H5" s="42"/>
      <c r="I5" s="43"/>
    </row>
    <row r="6" spans="1:18">
      <c r="A6" s="42"/>
      <c r="B6" s="42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601</v>
      </c>
      <c r="B12" s="47" t="str">
        <f ca="1">IF('6èm Dan'!E2="","",INT((TODAY()-'6èm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602</v>
      </c>
      <c r="B13" s="47" t="str">
        <f ca="1">IF('6èm Dan'!E3="","",INT((TODAY()-'6èm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603</v>
      </c>
      <c r="B14" s="47" t="str">
        <f ca="1">IF('6èm Dan'!E4="","",INT((TODAY()-'6èm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604</v>
      </c>
      <c r="B15" s="47" t="str">
        <f ca="1">IF('6èm Dan'!E5="","",INT((TODAY()-'6èm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605</v>
      </c>
      <c r="B16" s="47" t="str">
        <f ca="1">IF('6èm Dan'!E6="","",INT((TODAY()-'6èm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606</v>
      </c>
      <c r="B17" s="47" t="str">
        <f ca="1">IF('6èm Dan'!E7="","",INT((TODAY()-'6èm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607</v>
      </c>
      <c r="B18" s="47" t="str">
        <f ca="1">IF('6èm Dan'!E8="","",INT((TODAY()-'6èm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608</v>
      </c>
      <c r="B19" s="47" t="str">
        <f ca="1">IF('6èm Dan'!E9="","",INT((TODAY()-'6èm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609</v>
      </c>
      <c r="B20" s="47" t="str">
        <f ca="1">IF('6èm Dan'!E10="","",INT((TODAY()-'6èm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610</v>
      </c>
      <c r="B21" s="47" t="str">
        <f ca="1">IF('6èm Dan'!E11="","",INT((TODAY()-'6èm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611</v>
      </c>
      <c r="B22" s="47" t="str">
        <f ca="1">IF('6èm Dan'!E12="","",INT((TODAY()-'6èm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612</v>
      </c>
      <c r="B23" s="47" t="str">
        <f ca="1">IF('6èm Dan'!E13="","",INT((TODAY()-'6èm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613</v>
      </c>
      <c r="B24" s="47" t="str">
        <f ca="1">IF('6èm Dan'!E14="","",INT((TODAY()-'6èm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614</v>
      </c>
      <c r="B25" s="47" t="str">
        <f ca="1">IF('6èm Dan'!E15="","",INT((TODAY()-'6èm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615</v>
      </c>
      <c r="B26" s="47" t="str">
        <f ca="1">IF('6èm Dan'!E16="","",INT((TODAY()-'6èm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616</v>
      </c>
      <c r="B27" s="47" t="str">
        <f ca="1">IF('6èm Dan'!E17="","",INT((TODAY()-'6èm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617</v>
      </c>
      <c r="B28" s="47" t="str">
        <f ca="1">IF('6èm Dan'!E18="","",INT((TODAY()-'6èm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618</v>
      </c>
      <c r="B29" s="47" t="str">
        <f ca="1">IF('6èm Dan'!E19="","",INT((TODAY()-'6èm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619</v>
      </c>
      <c r="B30" s="47" t="str">
        <f ca="1">IF('6èm Dan'!E20="","",INT((TODAY()-'6èm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620</v>
      </c>
      <c r="B31" s="47" t="str">
        <f ca="1">IF('6èm Dan'!E21="","",INT((TODAY()-'6èm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621</v>
      </c>
      <c r="B32" s="47" t="str">
        <f ca="1">IF('6èm Dan'!E22="","",INT((TODAY()-'6èm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622</v>
      </c>
      <c r="B33" s="47" t="str">
        <f ca="1">IF('6èm Dan'!E23="","",INT((TODAY()-'6èm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623</v>
      </c>
      <c r="B34" s="47" t="str">
        <f ca="1">IF('6èm Dan'!E24="","",INT((TODAY()-'6èm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624</v>
      </c>
      <c r="B35" s="47" t="str">
        <f ca="1">IF('6èm Dan'!E25="","",INT((TODAY()-'6èm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625</v>
      </c>
      <c r="B36" s="47" t="str">
        <f ca="1">IF('6èm Dan'!E26="","",INT((TODAY()-'6èm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626</v>
      </c>
      <c r="B37" s="47" t="str">
        <f ca="1">IF('6èm Dan'!E27="","",INT((TODAY()-'6èm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627</v>
      </c>
      <c r="B38" s="47" t="str">
        <f ca="1">IF('6èm Dan'!E28="","",INT((TODAY()-'6èm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628</v>
      </c>
      <c r="B39" s="47" t="str">
        <f ca="1">IF('6èm Dan'!E29="","",INT((TODAY()-'6èm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629</v>
      </c>
      <c r="B40" s="47" t="str">
        <f ca="1">IF('6èm Dan'!E30="","",INT((TODAY()-'6èm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630</v>
      </c>
      <c r="B41" s="47" t="str">
        <f ca="1">IF('6èm Dan'!E31="","",INT((TODAY()-'6èm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8" spans="1:9">
      <c r="F48" s="42" t="s">
        <v>74</v>
      </c>
    </row>
  </sheetData>
  <mergeCells count="3">
    <mergeCell ref="A7:D7"/>
    <mergeCell ref="E7:G7"/>
    <mergeCell ref="A9:I9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60" workbookViewId="0">
      <selection activeCell="K3" sqref="K3"/>
    </sheetView>
  </sheetViews>
  <sheetFormatPr baseColWidth="10" defaultRowHeight="76" x14ac:dyDescent="0"/>
  <cols>
    <col min="1" max="1" width="29.33203125" style="85" customWidth="1"/>
    <col min="2" max="2" width="5.6640625" customWidth="1"/>
    <col min="3" max="3" width="24" customWidth="1"/>
    <col min="4" max="4" width="5.6640625" customWidth="1"/>
    <col min="5" max="5" width="23.83203125" bestFit="1" customWidth="1"/>
    <col min="6" max="6" width="5.6640625" customWidth="1"/>
    <col min="7" max="7" width="25" customWidth="1"/>
    <col min="8" max="8" width="5.83203125" customWidth="1"/>
    <col min="9" max="9" width="27.1640625" customWidth="1"/>
    <col min="10" max="10" width="5.6640625" customWidth="1"/>
    <col min="11" max="11" width="24.5" bestFit="1" customWidth="1"/>
    <col min="12" max="12" width="4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IF('6èm Dan'!J2="O",'6èm Dan'!A2," ")</f>
        <v xml:space="preserve"> </v>
      </c>
      <c r="C4" s="85" t="str">
        <f>IF('6èm Dan'!J12="O",'6èm Dan'!A12," ")</f>
        <v xml:space="preserve"> </v>
      </c>
      <c r="E4" s="85" t="str">
        <f>IF('6èm Dan'!J22="O",'6èm Dan'!A22," ")</f>
        <v xml:space="preserve"> </v>
      </c>
      <c r="G4" s="85" t="str">
        <f>IF('6èm Dan'!J32="O",'6èm Dan'!A32," ")</f>
        <v xml:space="preserve"> </v>
      </c>
      <c r="I4" s="85" t="str">
        <f>IF('6èm Dan'!J42="O",'6èm Dan'!A42," ")</f>
        <v xml:space="preserve"> </v>
      </c>
    </row>
    <row r="5" spans="1:11" ht="69.5" customHeight="1">
      <c r="A5" s="85" t="str">
        <f>IF('6èm Dan'!J3="O",'6èm Dan'!A3," ")</f>
        <v xml:space="preserve"> </v>
      </c>
      <c r="C5" s="85" t="str">
        <f>IF('6èm Dan'!J13="O",'6èm Dan'!A13," ")</f>
        <v xml:space="preserve"> </v>
      </c>
      <c r="E5" s="85" t="str">
        <f>IF('6èm Dan'!J23="O",'6èm Dan'!A23," ")</f>
        <v xml:space="preserve"> </v>
      </c>
      <c r="G5" s="85" t="str">
        <f>IF('6èm Dan'!J33="O",'6èm Dan'!A33," ")</f>
        <v xml:space="preserve"> </v>
      </c>
      <c r="I5" s="85" t="str">
        <f>IF('6èm Dan'!J43="O",'6èm Dan'!A43," ")</f>
        <v xml:space="preserve"> </v>
      </c>
    </row>
    <row r="6" spans="1:11" ht="69.5" customHeight="1">
      <c r="A6" s="85" t="str">
        <f>IF('6èm Dan'!J4="O",'6èm Dan'!A4," ")</f>
        <v xml:space="preserve"> </v>
      </c>
      <c r="C6" s="85" t="str">
        <f>IF('6èm Dan'!J14="O",'6èm Dan'!A14," ")</f>
        <v xml:space="preserve"> </v>
      </c>
      <c r="E6" s="85" t="str">
        <f>IF('6èm Dan'!J24="O",'6èm Dan'!A24," ")</f>
        <v xml:space="preserve"> </v>
      </c>
      <c r="G6" s="85" t="str">
        <f>IF('6èm Dan'!J34="O",'6èm Dan'!A34," ")</f>
        <v xml:space="preserve"> </v>
      </c>
      <c r="I6" s="85" t="str">
        <f>IF('6èm Dan'!J44="O",'6èm Dan'!A44," ")</f>
        <v xml:space="preserve"> </v>
      </c>
    </row>
    <row r="7" spans="1:11" ht="69.5" customHeight="1">
      <c r="A7" s="85" t="str">
        <f>IF('6èm Dan'!J5="O",'6èm Dan'!A5," ")</f>
        <v xml:space="preserve"> </v>
      </c>
      <c r="C7" s="85" t="str">
        <f>IF('6èm Dan'!J15="O",'6èm Dan'!A15," ")</f>
        <v xml:space="preserve"> </v>
      </c>
      <c r="E7" s="85" t="str">
        <f>IF('6èm Dan'!J25="O",'6èm Dan'!A25," ")</f>
        <v xml:space="preserve"> </v>
      </c>
      <c r="G7" s="85" t="str">
        <f>IF('6èm Dan'!J35="O",'6èm Dan'!A35," ")</f>
        <v xml:space="preserve"> </v>
      </c>
      <c r="I7" s="85" t="str">
        <f>IF('6èm Dan'!J45="O",'6èm Dan'!A45," ")</f>
        <v xml:space="preserve"> </v>
      </c>
    </row>
    <row r="8" spans="1:11" ht="69.5" customHeight="1">
      <c r="A8" s="85" t="str">
        <f>IF('6èm Dan'!J6="O",'6èm Dan'!A6," ")</f>
        <v xml:space="preserve"> </v>
      </c>
      <c r="C8" s="85" t="str">
        <f>IF('6èm Dan'!J16="O",'6èm Dan'!A16," ")</f>
        <v xml:space="preserve"> </v>
      </c>
      <c r="E8" s="85" t="str">
        <f>IF('6èm Dan'!J26="O",'6èm Dan'!A26," ")</f>
        <v xml:space="preserve"> </v>
      </c>
      <c r="G8" s="85" t="str">
        <f>IF('6èm Dan'!J36="O",'6èm Dan'!A36," ")</f>
        <v xml:space="preserve"> </v>
      </c>
      <c r="I8" s="85" t="str">
        <f>IF('6èm Dan'!J46="O",'6èm Dan'!A46," ")</f>
        <v xml:space="preserve"> </v>
      </c>
    </row>
    <row r="9" spans="1:11" ht="69.5" customHeight="1">
      <c r="A9" s="85" t="str">
        <f>IF('6èm Dan'!J7="O",'6èm Dan'!A7," ")</f>
        <v xml:space="preserve"> </v>
      </c>
      <c r="C9" s="85" t="str">
        <f>IF('6èm Dan'!J17="O",'6èm Dan'!A17," ")</f>
        <v xml:space="preserve"> </v>
      </c>
      <c r="E9" s="85" t="str">
        <f>IF('6èm Dan'!J27="O",'6èm Dan'!A27," ")</f>
        <v xml:space="preserve"> </v>
      </c>
      <c r="G9" s="85" t="str">
        <f>IF('6èm Dan'!J37="O",'6èm Dan'!A37," ")</f>
        <v xml:space="preserve"> </v>
      </c>
      <c r="I9" s="85" t="str">
        <f>IF('6èm Dan'!J47="O",'6èm Dan'!A47," ")</f>
        <v xml:space="preserve"> </v>
      </c>
    </row>
    <row r="10" spans="1:11" ht="69.5" customHeight="1">
      <c r="A10" s="85" t="str">
        <f>IF('6èm Dan'!J8="O",'6èm Dan'!A8," ")</f>
        <v xml:space="preserve"> </v>
      </c>
      <c r="C10" s="85" t="str">
        <f>IF('6èm Dan'!J18="O",'6èm Dan'!A18," ")</f>
        <v xml:space="preserve"> </v>
      </c>
      <c r="E10" s="85" t="str">
        <f>IF('6èm Dan'!J28="O",'6èm Dan'!A28," ")</f>
        <v xml:space="preserve"> </v>
      </c>
      <c r="G10" s="85" t="str">
        <f>IF('6èm Dan'!J38="O",'6èm Dan'!A38," ")</f>
        <v xml:space="preserve"> </v>
      </c>
      <c r="I10" s="85" t="str">
        <f>IF('6èm Dan'!J48="O",'6èm Dan'!A48," ")</f>
        <v xml:space="preserve"> </v>
      </c>
    </row>
    <row r="11" spans="1:11" ht="69.5" customHeight="1">
      <c r="A11" s="85" t="str">
        <f>IF('6èm Dan'!J9="O",'6èm Dan'!A9," ")</f>
        <v xml:space="preserve"> </v>
      </c>
      <c r="C11" s="85" t="str">
        <f>IF('6èm Dan'!J19="O",'6èm Dan'!A19," ")</f>
        <v xml:space="preserve"> </v>
      </c>
      <c r="E11" s="85" t="str">
        <f>IF('6èm Dan'!J29="O",'6èm Dan'!A29," ")</f>
        <v xml:space="preserve"> </v>
      </c>
      <c r="G11" s="85" t="str">
        <f>IF('6èm Dan'!J39="O",'6èm Dan'!A39," ")</f>
        <v xml:space="preserve"> </v>
      </c>
      <c r="I11" s="85" t="str">
        <f>IF('6èm Dan'!J49="O",'6èm Dan'!A49," ")</f>
        <v xml:space="preserve"> </v>
      </c>
    </row>
    <row r="12" spans="1:11" ht="69.5" customHeight="1">
      <c r="A12" s="85" t="str">
        <f>IF('6èm Dan'!J10="O",'6èm Dan'!A10," ")</f>
        <v xml:space="preserve"> </v>
      </c>
      <c r="C12" s="85" t="str">
        <f>IF('6èm Dan'!J20="O",'6èm Dan'!A20," ")</f>
        <v xml:space="preserve"> </v>
      </c>
      <c r="E12" s="85" t="str">
        <f>IF('6èm Dan'!J30="O",'6èm Dan'!A30," ")</f>
        <v xml:space="preserve"> </v>
      </c>
      <c r="G12" s="85" t="str">
        <f>IF('6èm Dan'!J40="O",'6èm Dan'!A40," ")</f>
        <v xml:space="preserve"> </v>
      </c>
      <c r="I12" s="85" t="str">
        <f>IF('6èm Dan'!J50="O",'6èm Dan'!A50," ")</f>
        <v xml:space="preserve"> </v>
      </c>
    </row>
    <row r="13" spans="1:11" ht="69.5" customHeight="1">
      <c r="A13" s="85" t="str">
        <f>IF('6èm Dan'!J11="O",'6èm Dan'!A11," ")</f>
        <v xml:space="preserve"> </v>
      </c>
      <c r="C13" s="85" t="str">
        <f>IF('6èm Dan'!J21="O",'6èm Dan'!A21," ")</f>
        <v xml:space="preserve"> </v>
      </c>
      <c r="E13" s="85" t="str">
        <f>IF('6èm Dan'!J31="O",'6èm Dan'!A31," ")</f>
        <v xml:space="preserve"> </v>
      </c>
      <c r="G13" s="85" t="str">
        <f>IF('6èm Dan'!J41="O",'6èm Dan'!A41," ")</f>
        <v xml:space="preserve"> </v>
      </c>
      <c r="I13" s="85" t="str">
        <f>IF('6èm Dan'!J51="O",'6èm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C775"/>
  <sheetViews>
    <sheetView topLeftCell="A13" workbookViewId="0">
      <pane xSplit="1" topLeftCell="B1" activePane="topRight" state="frozen"/>
      <selection activeCell="F2" sqref="F2"/>
      <selection pane="topRight" activeCell="F2" sqref="F2"/>
    </sheetView>
  </sheetViews>
  <sheetFormatPr baseColWidth="10" defaultRowHeight="12" x14ac:dyDescent="0"/>
  <cols>
    <col min="1" max="1" width="4" style="1" customWidth="1"/>
    <col min="2" max="2" width="25.6640625" style="13" customWidth="1"/>
    <col min="3" max="4" width="17.6640625" style="13" customWidth="1"/>
    <col min="5" max="7" width="11.6640625" style="16" customWidth="1"/>
    <col min="8" max="8" width="16.33203125" style="16" bestFit="1" customWidth="1"/>
    <col min="9" max="9" width="10.6640625" style="13" customWidth="1"/>
    <col min="10" max="10" width="8.33203125" style="1" customWidth="1"/>
    <col min="11" max="11" width="10.6640625" style="13" customWidth="1"/>
    <col min="12" max="12" width="1.83203125" style="14" customWidth="1"/>
    <col min="13" max="18" width="6.5" style="13" customWidth="1"/>
    <col min="19" max="19" width="10.33203125" style="1" customWidth="1"/>
    <col min="20" max="20" width="5.1640625" style="13" customWidth="1"/>
    <col min="21" max="21" width="10.33203125" style="1" customWidth="1"/>
    <col min="22" max="22" width="3.83203125" style="1" customWidth="1"/>
    <col min="23" max="25" width="6.33203125" style="1" customWidth="1"/>
    <col min="26" max="26" width="7.5" style="1" customWidth="1"/>
  </cols>
  <sheetData>
    <row r="1" spans="1:29" s="2" customFormat="1" ht="34.5" customHeight="1">
      <c r="A1" s="3" t="s">
        <v>0</v>
      </c>
      <c r="B1" s="9" t="s">
        <v>1</v>
      </c>
      <c r="C1" s="9" t="s">
        <v>2</v>
      </c>
      <c r="D1" s="9" t="s">
        <v>63</v>
      </c>
      <c r="E1" s="15" t="s">
        <v>3</v>
      </c>
      <c r="F1" s="15" t="s">
        <v>81</v>
      </c>
      <c r="G1" s="15" t="s">
        <v>61</v>
      </c>
      <c r="H1" s="15" t="s">
        <v>59</v>
      </c>
      <c r="I1" s="9" t="s">
        <v>4</v>
      </c>
      <c r="J1" s="3" t="s">
        <v>5</v>
      </c>
      <c r="K1" s="9" t="s">
        <v>6</v>
      </c>
      <c r="L1" s="10"/>
      <c r="M1" s="9" t="s">
        <v>7</v>
      </c>
      <c r="N1" s="9" t="s">
        <v>8</v>
      </c>
      <c r="O1" s="9" t="s">
        <v>9</v>
      </c>
      <c r="P1" s="9" t="s">
        <v>10</v>
      </c>
      <c r="Q1" s="9" t="s">
        <v>11</v>
      </c>
      <c r="R1" s="9" t="s">
        <v>12</v>
      </c>
      <c r="S1" s="3" t="s">
        <v>13</v>
      </c>
      <c r="T1" s="9" t="s">
        <v>14</v>
      </c>
      <c r="U1" s="3" t="s">
        <v>15</v>
      </c>
      <c r="V1" s="8"/>
      <c r="W1" s="17" t="s">
        <v>16</v>
      </c>
      <c r="X1" s="17" t="s">
        <v>17</v>
      </c>
      <c r="Y1" s="17" t="s">
        <v>18</v>
      </c>
      <c r="Z1" s="17" t="s">
        <v>19</v>
      </c>
      <c r="AB1" s="2" t="s">
        <v>20</v>
      </c>
      <c r="AC1" s="2" t="s">
        <v>21</v>
      </c>
    </row>
    <row r="2" spans="1:29" ht="20" customHeight="1">
      <c r="A2" s="4">
        <v>701</v>
      </c>
      <c r="B2" s="11"/>
      <c r="C2" s="11"/>
      <c r="D2" s="11"/>
      <c r="E2" s="12"/>
      <c r="F2" s="12"/>
      <c r="G2" s="12"/>
      <c r="H2" s="39" t="str">
        <f t="shared" ref="H2:H33" si="0">IF(G2&lt;&gt;"",IF(AND(ROUNDDOWN((Date_Passage-E2)/365,0)&lt;60,YEAR(G2)+6&lt;YEAR(Date_Passage)),"OK",IF(AND(ROUNDDOWN((Date_Passage-E2)/365,0)&lt;60,YEAR(G2)+6=YEAR(Date_Passage),MONTH(G2)&lt;=MONTH(Date_Passage)),"OK",IF(AND(ROUNDDOWN((Date_Passage-E2)/365,0)&gt;=60,YEAR(G2)+3&lt;YEAR(Date_Passage)),"OK",IF(AND(ROUNDDOWN((Date_Passage-E2)/365,0)&gt;=60,YEAR(G2)+3=YEAR(Date_Passage),MONTH(G2)&lt;=MONTH(Date_Passage)),"OK","PAS LES DELAIS")))),"")</f>
        <v/>
      </c>
      <c r="I2" s="11"/>
      <c r="J2" s="40" t="str">
        <f t="shared" ref="J2:J51" si="1">(U2)</f>
        <v/>
      </c>
      <c r="K2" s="11"/>
      <c r="M2" s="11" t="s">
        <v>22</v>
      </c>
      <c r="N2" s="11" t="s">
        <v>22</v>
      </c>
      <c r="O2" s="11" t="s">
        <v>22</v>
      </c>
      <c r="P2" s="11" t="s">
        <v>22</v>
      </c>
      <c r="Q2" s="11" t="s">
        <v>22</v>
      </c>
      <c r="R2" s="11" t="s">
        <v>22</v>
      </c>
      <c r="S2" s="40" t="str">
        <f>IF(AND(X2&gt;=4),"O",IF(AND(Y2&gt;=3),"N",IF(AND(X2=3,Y2=2),"O",IF(AND(X2&lt;=4,Y2&lt;=3),"I"))))</f>
        <v>N</v>
      </c>
      <c r="T2" s="11"/>
      <c r="U2" s="40" t="str">
        <f>IF(T2="","",T2)</f>
        <v/>
      </c>
      <c r="W2" s="40">
        <f t="shared" ref="W2:W33" si="2">COUNTA(M2:R2)</f>
        <v>6</v>
      </c>
      <c r="X2" s="40">
        <f t="shared" ref="X2:X33" si="3">COUNTIF(M2:R2,"O")</f>
        <v>0</v>
      </c>
      <c r="Y2" s="40">
        <f t="shared" ref="Y2:Y33" si="4">COUNTIF(M2:R2,"N")</f>
        <v>6</v>
      </c>
      <c r="Z2" s="40">
        <f t="shared" ref="Z2:Z33" si="5">COUNTIF(M2:R2,"I")</f>
        <v>0</v>
      </c>
      <c r="AB2">
        <f t="shared" ref="AB2:AB51" si="6">(W2+1)/2</f>
        <v>3.5</v>
      </c>
      <c r="AC2">
        <f t="shared" ref="AC2:AC51" si="7">(W2-1)/2</f>
        <v>2.5</v>
      </c>
    </row>
    <row r="3" spans="1:29" ht="20" customHeight="1">
      <c r="A3" s="4">
        <v>702</v>
      </c>
      <c r="B3" s="11"/>
      <c r="C3" s="11"/>
      <c r="D3" s="11"/>
      <c r="E3" s="12"/>
      <c r="F3" s="12"/>
      <c r="G3" s="12"/>
      <c r="H3" s="39" t="str">
        <f t="shared" si="0"/>
        <v/>
      </c>
      <c r="I3" s="11"/>
      <c r="J3" s="40" t="str">
        <f t="shared" si="1"/>
        <v/>
      </c>
      <c r="K3" s="11"/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11" t="s">
        <v>22</v>
      </c>
      <c r="S3" s="40" t="str">
        <f t="shared" ref="S3:S51" si="8">IF(AND(X3&gt;=4),"O",IF(AND(Y3&gt;=3),"N",IF(AND(X3=3,Y3=2),"O",IF(AND(X3&lt;=4,Y3&lt;=3),"I"))))</f>
        <v>N</v>
      </c>
      <c r="T3" s="11"/>
      <c r="U3" s="40" t="str">
        <f t="shared" ref="U3:U51" si="9">IF(T3="","",T3)</f>
        <v/>
      </c>
      <c r="W3" s="40">
        <f t="shared" si="2"/>
        <v>6</v>
      </c>
      <c r="X3" s="40">
        <f t="shared" si="3"/>
        <v>0</v>
      </c>
      <c r="Y3" s="40">
        <f t="shared" si="4"/>
        <v>6</v>
      </c>
      <c r="Z3" s="40">
        <f t="shared" si="5"/>
        <v>0</v>
      </c>
      <c r="AB3">
        <f t="shared" si="6"/>
        <v>3.5</v>
      </c>
      <c r="AC3">
        <f t="shared" si="7"/>
        <v>2.5</v>
      </c>
    </row>
    <row r="4" spans="1:29" ht="20" customHeight="1">
      <c r="A4" s="4">
        <v>703</v>
      </c>
      <c r="B4" s="11"/>
      <c r="C4" s="11"/>
      <c r="D4" s="11"/>
      <c r="E4" s="12"/>
      <c r="F4" s="12"/>
      <c r="G4" s="12"/>
      <c r="H4" s="39" t="str">
        <f t="shared" si="0"/>
        <v/>
      </c>
      <c r="I4" s="11"/>
      <c r="J4" s="40" t="str">
        <f t="shared" si="1"/>
        <v/>
      </c>
      <c r="K4" s="11"/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11" t="s">
        <v>22</v>
      </c>
      <c r="S4" s="40" t="str">
        <f t="shared" si="8"/>
        <v>N</v>
      </c>
      <c r="T4" s="11"/>
      <c r="U4" s="40" t="str">
        <f t="shared" si="9"/>
        <v/>
      </c>
      <c r="W4" s="40">
        <f t="shared" si="2"/>
        <v>6</v>
      </c>
      <c r="X4" s="40">
        <f t="shared" si="3"/>
        <v>0</v>
      </c>
      <c r="Y4" s="40">
        <f t="shared" si="4"/>
        <v>6</v>
      </c>
      <c r="Z4" s="40">
        <f t="shared" si="5"/>
        <v>0</v>
      </c>
      <c r="AB4">
        <f t="shared" si="6"/>
        <v>3.5</v>
      </c>
      <c r="AC4">
        <f t="shared" si="7"/>
        <v>2.5</v>
      </c>
    </row>
    <row r="5" spans="1:29" ht="20" customHeight="1">
      <c r="A5" s="4">
        <v>704</v>
      </c>
      <c r="B5" s="11"/>
      <c r="C5" s="11"/>
      <c r="D5" s="11"/>
      <c r="E5" s="12"/>
      <c r="F5" s="12"/>
      <c r="G5" s="12"/>
      <c r="H5" s="39" t="str">
        <f t="shared" si="0"/>
        <v/>
      </c>
      <c r="I5" s="11"/>
      <c r="J5" s="40" t="str">
        <f t="shared" si="1"/>
        <v/>
      </c>
      <c r="K5" s="11"/>
      <c r="M5" s="11" t="s">
        <v>22</v>
      </c>
      <c r="N5" s="11" t="s">
        <v>22</v>
      </c>
      <c r="O5" s="11" t="s">
        <v>22</v>
      </c>
      <c r="P5" s="11" t="s">
        <v>22</v>
      </c>
      <c r="Q5" s="11" t="s">
        <v>22</v>
      </c>
      <c r="R5" s="11" t="s">
        <v>22</v>
      </c>
      <c r="S5" s="40" t="str">
        <f t="shared" si="8"/>
        <v>N</v>
      </c>
      <c r="T5" s="11"/>
      <c r="U5" s="40" t="str">
        <f t="shared" si="9"/>
        <v/>
      </c>
      <c r="W5" s="40">
        <f t="shared" si="2"/>
        <v>6</v>
      </c>
      <c r="X5" s="40">
        <f t="shared" si="3"/>
        <v>0</v>
      </c>
      <c r="Y5" s="40">
        <f t="shared" si="4"/>
        <v>6</v>
      </c>
      <c r="Z5" s="40">
        <f t="shared" si="5"/>
        <v>0</v>
      </c>
      <c r="AB5">
        <f t="shared" si="6"/>
        <v>3.5</v>
      </c>
      <c r="AC5">
        <f t="shared" si="7"/>
        <v>2.5</v>
      </c>
    </row>
    <row r="6" spans="1:29" ht="20" customHeight="1">
      <c r="A6" s="4">
        <v>705</v>
      </c>
      <c r="B6" s="11"/>
      <c r="C6" s="11"/>
      <c r="D6" s="11"/>
      <c r="E6" s="12"/>
      <c r="F6" s="12"/>
      <c r="G6" s="12"/>
      <c r="H6" s="39" t="str">
        <f t="shared" si="0"/>
        <v/>
      </c>
      <c r="I6" s="11"/>
      <c r="J6" s="40" t="str">
        <f t="shared" si="1"/>
        <v/>
      </c>
      <c r="K6" s="11"/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 t="s">
        <v>22</v>
      </c>
      <c r="S6" s="40" t="str">
        <f t="shared" si="8"/>
        <v>N</v>
      </c>
      <c r="T6" s="11"/>
      <c r="U6" s="40" t="str">
        <f t="shared" si="9"/>
        <v/>
      </c>
      <c r="W6" s="40">
        <f t="shared" si="2"/>
        <v>6</v>
      </c>
      <c r="X6" s="40">
        <f t="shared" si="3"/>
        <v>0</v>
      </c>
      <c r="Y6" s="40">
        <f t="shared" si="4"/>
        <v>6</v>
      </c>
      <c r="Z6" s="40">
        <f t="shared" si="5"/>
        <v>0</v>
      </c>
      <c r="AB6">
        <f t="shared" si="6"/>
        <v>3.5</v>
      </c>
      <c r="AC6">
        <f t="shared" si="7"/>
        <v>2.5</v>
      </c>
    </row>
    <row r="7" spans="1:29" ht="20" customHeight="1">
      <c r="A7" s="4">
        <v>706</v>
      </c>
      <c r="B7" s="11"/>
      <c r="C7" s="11"/>
      <c r="D7" s="11"/>
      <c r="E7" s="12"/>
      <c r="F7" s="12"/>
      <c r="G7" s="12"/>
      <c r="H7" s="39" t="str">
        <f t="shared" si="0"/>
        <v/>
      </c>
      <c r="I7" s="11"/>
      <c r="J7" s="40" t="str">
        <f t="shared" si="1"/>
        <v/>
      </c>
      <c r="K7" s="11"/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11" t="s">
        <v>22</v>
      </c>
      <c r="S7" s="40" t="str">
        <f t="shared" si="8"/>
        <v>N</v>
      </c>
      <c r="T7" s="11"/>
      <c r="U7" s="40" t="str">
        <f t="shared" si="9"/>
        <v/>
      </c>
      <c r="W7" s="40">
        <f t="shared" si="2"/>
        <v>6</v>
      </c>
      <c r="X7" s="40">
        <f t="shared" si="3"/>
        <v>0</v>
      </c>
      <c r="Y7" s="40">
        <f t="shared" si="4"/>
        <v>6</v>
      </c>
      <c r="Z7" s="40">
        <f t="shared" si="5"/>
        <v>0</v>
      </c>
      <c r="AB7">
        <f t="shared" si="6"/>
        <v>3.5</v>
      </c>
      <c r="AC7">
        <f t="shared" si="7"/>
        <v>2.5</v>
      </c>
    </row>
    <row r="8" spans="1:29" ht="20" customHeight="1">
      <c r="A8" s="4">
        <v>707</v>
      </c>
      <c r="B8" s="11"/>
      <c r="C8" s="11"/>
      <c r="D8" s="11"/>
      <c r="E8" s="12"/>
      <c r="F8" s="12"/>
      <c r="G8" s="38"/>
      <c r="H8" s="39" t="str">
        <f t="shared" si="0"/>
        <v/>
      </c>
      <c r="I8" s="11"/>
      <c r="J8" s="40" t="str">
        <f t="shared" si="1"/>
        <v/>
      </c>
      <c r="K8" s="11"/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11" t="s">
        <v>22</v>
      </c>
      <c r="S8" s="40" t="str">
        <f t="shared" si="8"/>
        <v>N</v>
      </c>
      <c r="T8" s="11"/>
      <c r="U8" s="40" t="str">
        <f t="shared" si="9"/>
        <v/>
      </c>
      <c r="W8" s="40">
        <f t="shared" si="2"/>
        <v>6</v>
      </c>
      <c r="X8" s="40">
        <f t="shared" si="3"/>
        <v>0</v>
      </c>
      <c r="Y8" s="40">
        <f t="shared" si="4"/>
        <v>6</v>
      </c>
      <c r="Z8" s="40">
        <f t="shared" si="5"/>
        <v>0</v>
      </c>
      <c r="AB8">
        <f t="shared" si="6"/>
        <v>3.5</v>
      </c>
      <c r="AC8">
        <f t="shared" si="7"/>
        <v>2.5</v>
      </c>
    </row>
    <row r="9" spans="1:29" ht="20" customHeight="1">
      <c r="A9" s="4">
        <v>708</v>
      </c>
      <c r="B9" s="11"/>
      <c r="C9" s="11"/>
      <c r="D9" s="11"/>
      <c r="E9" s="12"/>
      <c r="F9" s="96"/>
      <c r="G9" s="37"/>
      <c r="H9" s="39" t="str">
        <f t="shared" si="0"/>
        <v/>
      </c>
      <c r="I9" s="11"/>
      <c r="J9" s="40" t="str">
        <f t="shared" si="1"/>
        <v/>
      </c>
      <c r="K9" s="11"/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11" t="s">
        <v>22</v>
      </c>
      <c r="S9" s="40" t="str">
        <f t="shared" si="8"/>
        <v>N</v>
      </c>
      <c r="T9" s="11"/>
      <c r="U9" s="40" t="str">
        <f t="shared" si="9"/>
        <v/>
      </c>
      <c r="W9" s="40">
        <f t="shared" si="2"/>
        <v>6</v>
      </c>
      <c r="X9" s="40">
        <f t="shared" si="3"/>
        <v>0</v>
      </c>
      <c r="Y9" s="40">
        <f t="shared" si="4"/>
        <v>6</v>
      </c>
      <c r="Z9" s="40">
        <f t="shared" si="5"/>
        <v>0</v>
      </c>
      <c r="AB9">
        <f t="shared" si="6"/>
        <v>3.5</v>
      </c>
      <c r="AC9">
        <f t="shared" si="7"/>
        <v>2.5</v>
      </c>
    </row>
    <row r="10" spans="1:29" ht="20" customHeight="1">
      <c r="A10" s="4">
        <v>709</v>
      </c>
      <c r="B10" s="11"/>
      <c r="C10" s="11"/>
      <c r="D10" s="11"/>
      <c r="E10" s="12"/>
      <c r="F10" s="12"/>
      <c r="G10" s="38"/>
      <c r="H10" s="39" t="str">
        <f t="shared" si="0"/>
        <v/>
      </c>
      <c r="I10" s="11"/>
      <c r="J10" s="40" t="str">
        <f t="shared" si="1"/>
        <v/>
      </c>
      <c r="K10" s="11"/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11" t="s">
        <v>22</v>
      </c>
      <c r="S10" s="40" t="str">
        <f t="shared" si="8"/>
        <v>N</v>
      </c>
      <c r="T10" s="11"/>
      <c r="U10" s="40" t="str">
        <f t="shared" si="9"/>
        <v/>
      </c>
      <c r="W10" s="40">
        <f t="shared" si="2"/>
        <v>6</v>
      </c>
      <c r="X10" s="40">
        <f t="shared" si="3"/>
        <v>0</v>
      </c>
      <c r="Y10" s="40">
        <f t="shared" si="4"/>
        <v>6</v>
      </c>
      <c r="Z10" s="40">
        <f t="shared" si="5"/>
        <v>0</v>
      </c>
      <c r="AB10">
        <f t="shared" si="6"/>
        <v>3.5</v>
      </c>
      <c r="AC10">
        <f t="shared" si="7"/>
        <v>2.5</v>
      </c>
    </row>
    <row r="11" spans="1:29" ht="20" customHeight="1">
      <c r="A11" s="4">
        <v>710</v>
      </c>
      <c r="B11" s="11"/>
      <c r="C11" s="11"/>
      <c r="D11" s="11"/>
      <c r="E11" s="12"/>
      <c r="F11" s="12"/>
      <c r="G11" s="12"/>
      <c r="H11" s="39" t="str">
        <f t="shared" si="0"/>
        <v/>
      </c>
      <c r="I11" s="11"/>
      <c r="J11" s="40" t="str">
        <f t="shared" si="1"/>
        <v/>
      </c>
      <c r="K11" s="11"/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 t="s">
        <v>22</v>
      </c>
      <c r="S11" s="40" t="str">
        <f t="shared" si="8"/>
        <v>N</v>
      </c>
      <c r="T11" s="11"/>
      <c r="U11" s="40" t="str">
        <f t="shared" si="9"/>
        <v/>
      </c>
      <c r="W11" s="40">
        <f t="shared" si="2"/>
        <v>6</v>
      </c>
      <c r="X11" s="40">
        <f t="shared" si="3"/>
        <v>0</v>
      </c>
      <c r="Y11" s="40">
        <f t="shared" si="4"/>
        <v>6</v>
      </c>
      <c r="Z11" s="40">
        <f t="shared" si="5"/>
        <v>0</v>
      </c>
      <c r="AB11">
        <f t="shared" si="6"/>
        <v>3.5</v>
      </c>
      <c r="AC11">
        <f t="shared" si="7"/>
        <v>2.5</v>
      </c>
    </row>
    <row r="12" spans="1:29" ht="20" customHeight="1">
      <c r="A12" s="4">
        <v>711</v>
      </c>
      <c r="B12" s="11"/>
      <c r="C12" s="11"/>
      <c r="D12" s="11"/>
      <c r="E12" s="12"/>
      <c r="F12" s="12"/>
      <c r="G12" s="12"/>
      <c r="H12" s="39" t="str">
        <f t="shared" si="0"/>
        <v/>
      </c>
      <c r="I12" s="11"/>
      <c r="J12" s="40" t="str">
        <f t="shared" si="1"/>
        <v/>
      </c>
      <c r="K12" s="11"/>
      <c r="M12" s="11" t="s">
        <v>22</v>
      </c>
      <c r="N12" s="11" t="s">
        <v>22</v>
      </c>
      <c r="O12" s="11" t="s">
        <v>22</v>
      </c>
      <c r="P12" s="11" t="s">
        <v>22</v>
      </c>
      <c r="Q12" s="11" t="s">
        <v>22</v>
      </c>
      <c r="R12" s="11" t="s">
        <v>22</v>
      </c>
      <c r="S12" s="40" t="str">
        <f t="shared" si="8"/>
        <v>N</v>
      </c>
      <c r="T12" s="11"/>
      <c r="U12" s="40" t="str">
        <f t="shared" si="9"/>
        <v/>
      </c>
      <c r="W12" s="40">
        <f t="shared" si="2"/>
        <v>6</v>
      </c>
      <c r="X12" s="40">
        <f t="shared" si="3"/>
        <v>0</v>
      </c>
      <c r="Y12" s="40">
        <f t="shared" si="4"/>
        <v>6</v>
      </c>
      <c r="Z12" s="40">
        <f t="shared" si="5"/>
        <v>0</v>
      </c>
      <c r="AB12">
        <f t="shared" si="6"/>
        <v>3.5</v>
      </c>
      <c r="AC12">
        <f t="shared" si="7"/>
        <v>2.5</v>
      </c>
    </row>
    <row r="13" spans="1:29" ht="20" customHeight="1">
      <c r="A13" s="4">
        <v>712</v>
      </c>
      <c r="B13" s="11"/>
      <c r="C13" s="11"/>
      <c r="D13" s="11"/>
      <c r="E13" s="12"/>
      <c r="F13" s="12"/>
      <c r="G13" s="12"/>
      <c r="H13" s="39" t="str">
        <f t="shared" si="0"/>
        <v/>
      </c>
      <c r="I13" s="11"/>
      <c r="J13" s="40" t="str">
        <f t="shared" si="1"/>
        <v/>
      </c>
      <c r="K13" s="11"/>
      <c r="M13" s="11" t="s">
        <v>22</v>
      </c>
      <c r="N13" s="11" t="s">
        <v>22</v>
      </c>
      <c r="O13" s="11" t="s">
        <v>22</v>
      </c>
      <c r="P13" s="11" t="s">
        <v>22</v>
      </c>
      <c r="Q13" s="11" t="s">
        <v>22</v>
      </c>
      <c r="R13" s="11" t="s">
        <v>22</v>
      </c>
      <c r="S13" s="40" t="str">
        <f t="shared" si="8"/>
        <v>N</v>
      </c>
      <c r="T13" s="11"/>
      <c r="U13" s="40" t="str">
        <f t="shared" si="9"/>
        <v/>
      </c>
      <c r="W13" s="40">
        <f t="shared" si="2"/>
        <v>6</v>
      </c>
      <c r="X13" s="40">
        <f t="shared" si="3"/>
        <v>0</v>
      </c>
      <c r="Y13" s="40">
        <f t="shared" si="4"/>
        <v>6</v>
      </c>
      <c r="Z13" s="40">
        <f t="shared" si="5"/>
        <v>0</v>
      </c>
      <c r="AB13">
        <f t="shared" si="6"/>
        <v>3.5</v>
      </c>
      <c r="AC13">
        <f t="shared" si="7"/>
        <v>2.5</v>
      </c>
    </row>
    <row r="14" spans="1:29" ht="20" customHeight="1">
      <c r="A14" s="4">
        <v>713</v>
      </c>
      <c r="B14" s="11"/>
      <c r="C14" s="11"/>
      <c r="D14" s="11"/>
      <c r="E14" s="12"/>
      <c r="F14" s="12"/>
      <c r="G14" s="12"/>
      <c r="H14" s="39" t="str">
        <f t="shared" si="0"/>
        <v/>
      </c>
      <c r="I14" s="11"/>
      <c r="J14" s="40" t="str">
        <f t="shared" si="1"/>
        <v/>
      </c>
      <c r="K14" s="11"/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11" t="s">
        <v>22</v>
      </c>
      <c r="S14" s="40" t="str">
        <f t="shared" si="8"/>
        <v>N</v>
      </c>
      <c r="T14" s="11"/>
      <c r="U14" s="40" t="str">
        <f t="shared" si="9"/>
        <v/>
      </c>
      <c r="W14" s="40">
        <f t="shared" si="2"/>
        <v>6</v>
      </c>
      <c r="X14" s="40">
        <f t="shared" si="3"/>
        <v>0</v>
      </c>
      <c r="Y14" s="40">
        <f t="shared" si="4"/>
        <v>6</v>
      </c>
      <c r="Z14" s="40">
        <f t="shared" si="5"/>
        <v>0</v>
      </c>
      <c r="AB14">
        <f t="shared" si="6"/>
        <v>3.5</v>
      </c>
      <c r="AC14">
        <f t="shared" si="7"/>
        <v>2.5</v>
      </c>
    </row>
    <row r="15" spans="1:29" ht="20" customHeight="1">
      <c r="A15" s="4">
        <v>714</v>
      </c>
      <c r="B15" s="11"/>
      <c r="C15" s="11"/>
      <c r="D15" s="11"/>
      <c r="E15" s="12"/>
      <c r="F15" s="12"/>
      <c r="G15" s="12"/>
      <c r="H15" s="39" t="str">
        <f t="shared" si="0"/>
        <v/>
      </c>
      <c r="I15" s="11"/>
      <c r="J15" s="40" t="str">
        <f t="shared" si="1"/>
        <v/>
      </c>
      <c r="K15" s="11"/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11" t="s">
        <v>22</v>
      </c>
      <c r="S15" s="40" t="str">
        <f t="shared" si="8"/>
        <v>N</v>
      </c>
      <c r="T15" s="11"/>
      <c r="U15" s="40" t="str">
        <f t="shared" si="9"/>
        <v/>
      </c>
      <c r="W15" s="40">
        <f t="shared" si="2"/>
        <v>6</v>
      </c>
      <c r="X15" s="40">
        <f t="shared" si="3"/>
        <v>0</v>
      </c>
      <c r="Y15" s="40">
        <f t="shared" si="4"/>
        <v>6</v>
      </c>
      <c r="Z15" s="40">
        <f t="shared" si="5"/>
        <v>0</v>
      </c>
      <c r="AB15">
        <f t="shared" si="6"/>
        <v>3.5</v>
      </c>
      <c r="AC15">
        <f t="shared" si="7"/>
        <v>2.5</v>
      </c>
    </row>
    <row r="16" spans="1:29" ht="20" customHeight="1">
      <c r="A16" s="4">
        <v>715</v>
      </c>
      <c r="B16" s="11"/>
      <c r="C16" s="11"/>
      <c r="D16" s="11"/>
      <c r="E16" s="12"/>
      <c r="F16" s="12"/>
      <c r="G16" s="12"/>
      <c r="H16" s="39" t="str">
        <f t="shared" si="0"/>
        <v/>
      </c>
      <c r="I16" s="11"/>
      <c r="J16" s="40" t="str">
        <f t="shared" si="1"/>
        <v/>
      </c>
      <c r="K16" s="11"/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11" t="s">
        <v>22</v>
      </c>
      <c r="S16" s="40" t="str">
        <f t="shared" si="8"/>
        <v>N</v>
      </c>
      <c r="T16" s="11"/>
      <c r="U16" s="40" t="str">
        <f t="shared" si="9"/>
        <v/>
      </c>
      <c r="W16" s="40">
        <f t="shared" si="2"/>
        <v>6</v>
      </c>
      <c r="X16" s="40">
        <f t="shared" si="3"/>
        <v>0</v>
      </c>
      <c r="Y16" s="40">
        <f t="shared" si="4"/>
        <v>6</v>
      </c>
      <c r="Z16" s="40">
        <f t="shared" si="5"/>
        <v>0</v>
      </c>
      <c r="AB16">
        <f t="shared" si="6"/>
        <v>3.5</v>
      </c>
      <c r="AC16">
        <f t="shared" si="7"/>
        <v>2.5</v>
      </c>
    </row>
    <row r="17" spans="1:29" ht="20" customHeight="1">
      <c r="A17" s="4">
        <v>716</v>
      </c>
      <c r="B17" s="11"/>
      <c r="C17" s="11"/>
      <c r="D17" s="11"/>
      <c r="E17" s="12"/>
      <c r="F17" s="12"/>
      <c r="G17" s="38"/>
      <c r="H17" s="39" t="str">
        <f t="shared" si="0"/>
        <v/>
      </c>
      <c r="I17" s="11"/>
      <c r="J17" s="40" t="str">
        <f t="shared" si="1"/>
        <v/>
      </c>
      <c r="K17" s="11"/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11" t="s">
        <v>22</v>
      </c>
      <c r="S17" s="40" t="str">
        <f t="shared" si="8"/>
        <v>N</v>
      </c>
      <c r="T17" s="11"/>
      <c r="U17" s="40" t="str">
        <f t="shared" si="9"/>
        <v/>
      </c>
      <c r="W17" s="40">
        <f t="shared" si="2"/>
        <v>6</v>
      </c>
      <c r="X17" s="40">
        <f t="shared" si="3"/>
        <v>0</v>
      </c>
      <c r="Y17" s="40">
        <f t="shared" si="4"/>
        <v>6</v>
      </c>
      <c r="Z17" s="40">
        <f t="shared" si="5"/>
        <v>0</v>
      </c>
      <c r="AB17">
        <f t="shared" si="6"/>
        <v>3.5</v>
      </c>
      <c r="AC17">
        <f t="shared" si="7"/>
        <v>2.5</v>
      </c>
    </row>
    <row r="18" spans="1:29" ht="20" customHeight="1">
      <c r="A18" s="4">
        <v>717</v>
      </c>
      <c r="B18" s="11"/>
      <c r="C18" s="11"/>
      <c r="D18" s="11"/>
      <c r="E18" s="12"/>
      <c r="F18" s="96"/>
      <c r="G18" s="37"/>
      <c r="H18" s="39" t="str">
        <f t="shared" si="0"/>
        <v/>
      </c>
      <c r="I18" s="11"/>
      <c r="J18" s="40" t="str">
        <f t="shared" si="1"/>
        <v/>
      </c>
      <c r="K18" s="11"/>
      <c r="M18" s="11" t="s">
        <v>22</v>
      </c>
      <c r="N18" s="11" t="s">
        <v>22</v>
      </c>
      <c r="O18" s="11" t="s">
        <v>22</v>
      </c>
      <c r="P18" s="11" t="s">
        <v>22</v>
      </c>
      <c r="Q18" s="11" t="s">
        <v>22</v>
      </c>
      <c r="R18" s="11" t="s">
        <v>22</v>
      </c>
      <c r="S18" s="40" t="str">
        <f t="shared" si="8"/>
        <v>N</v>
      </c>
      <c r="T18" s="11"/>
      <c r="U18" s="40" t="str">
        <f t="shared" si="9"/>
        <v/>
      </c>
      <c r="W18" s="40">
        <f t="shared" si="2"/>
        <v>6</v>
      </c>
      <c r="X18" s="40">
        <f t="shared" si="3"/>
        <v>0</v>
      </c>
      <c r="Y18" s="40">
        <f t="shared" si="4"/>
        <v>6</v>
      </c>
      <c r="Z18" s="40">
        <f t="shared" si="5"/>
        <v>0</v>
      </c>
      <c r="AB18">
        <f t="shared" si="6"/>
        <v>3.5</v>
      </c>
      <c r="AC18">
        <f t="shared" si="7"/>
        <v>2.5</v>
      </c>
    </row>
    <row r="19" spans="1:29" ht="20" customHeight="1">
      <c r="A19" s="4">
        <v>718</v>
      </c>
      <c r="B19" s="11"/>
      <c r="C19" s="11"/>
      <c r="D19" s="11"/>
      <c r="E19" s="12"/>
      <c r="F19" s="12"/>
      <c r="G19" s="38"/>
      <c r="H19" s="39" t="str">
        <f t="shared" si="0"/>
        <v/>
      </c>
      <c r="I19" s="11"/>
      <c r="J19" s="40" t="str">
        <f t="shared" si="1"/>
        <v/>
      </c>
      <c r="K19" s="11"/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11" t="s">
        <v>22</v>
      </c>
      <c r="S19" s="40" t="str">
        <f t="shared" si="8"/>
        <v>N</v>
      </c>
      <c r="T19" s="11"/>
      <c r="U19" s="40" t="str">
        <f t="shared" si="9"/>
        <v/>
      </c>
      <c r="W19" s="40">
        <f t="shared" si="2"/>
        <v>6</v>
      </c>
      <c r="X19" s="40">
        <f t="shared" si="3"/>
        <v>0</v>
      </c>
      <c r="Y19" s="40">
        <f t="shared" si="4"/>
        <v>6</v>
      </c>
      <c r="Z19" s="40">
        <f t="shared" si="5"/>
        <v>0</v>
      </c>
      <c r="AB19">
        <f t="shared" si="6"/>
        <v>3.5</v>
      </c>
      <c r="AC19">
        <f t="shared" si="7"/>
        <v>2.5</v>
      </c>
    </row>
    <row r="20" spans="1:29" ht="20" customHeight="1">
      <c r="A20" s="4">
        <v>719</v>
      </c>
      <c r="B20" s="11"/>
      <c r="C20" s="11"/>
      <c r="D20" s="11"/>
      <c r="E20" s="12"/>
      <c r="F20" s="12"/>
      <c r="G20" s="12"/>
      <c r="H20" s="39" t="str">
        <f t="shared" si="0"/>
        <v/>
      </c>
      <c r="I20" s="11"/>
      <c r="J20" s="40" t="str">
        <f t="shared" si="1"/>
        <v/>
      </c>
      <c r="K20" s="11"/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 t="s">
        <v>22</v>
      </c>
      <c r="S20" s="40" t="str">
        <f t="shared" si="8"/>
        <v>N</v>
      </c>
      <c r="T20" s="11"/>
      <c r="U20" s="40" t="str">
        <f t="shared" si="9"/>
        <v/>
      </c>
      <c r="W20" s="40">
        <f t="shared" si="2"/>
        <v>6</v>
      </c>
      <c r="X20" s="40">
        <f t="shared" si="3"/>
        <v>0</v>
      </c>
      <c r="Y20" s="40">
        <f t="shared" si="4"/>
        <v>6</v>
      </c>
      <c r="Z20" s="40">
        <f t="shared" si="5"/>
        <v>0</v>
      </c>
      <c r="AB20">
        <f t="shared" si="6"/>
        <v>3.5</v>
      </c>
      <c r="AC20">
        <f t="shared" si="7"/>
        <v>2.5</v>
      </c>
    </row>
    <row r="21" spans="1:29" ht="20" customHeight="1">
      <c r="A21" s="4">
        <v>720</v>
      </c>
      <c r="B21" s="11"/>
      <c r="C21" s="11"/>
      <c r="D21" s="11"/>
      <c r="E21" s="12"/>
      <c r="F21" s="12"/>
      <c r="G21" s="12"/>
      <c r="H21" s="39" t="str">
        <f t="shared" si="0"/>
        <v/>
      </c>
      <c r="I21" s="11"/>
      <c r="J21" s="40" t="str">
        <f t="shared" si="1"/>
        <v/>
      </c>
      <c r="K21" s="11"/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11" t="s">
        <v>22</v>
      </c>
      <c r="S21" s="40" t="str">
        <f t="shared" si="8"/>
        <v>N</v>
      </c>
      <c r="T21" s="11"/>
      <c r="U21" s="40" t="str">
        <f t="shared" si="9"/>
        <v/>
      </c>
      <c r="W21" s="40">
        <f t="shared" si="2"/>
        <v>6</v>
      </c>
      <c r="X21" s="40">
        <f t="shared" si="3"/>
        <v>0</v>
      </c>
      <c r="Y21" s="40">
        <f t="shared" si="4"/>
        <v>6</v>
      </c>
      <c r="Z21" s="40">
        <f t="shared" si="5"/>
        <v>0</v>
      </c>
      <c r="AB21">
        <f t="shared" si="6"/>
        <v>3.5</v>
      </c>
      <c r="AC21">
        <f t="shared" si="7"/>
        <v>2.5</v>
      </c>
    </row>
    <row r="22" spans="1:29" ht="20" customHeight="1">
      <c r="A22" s="4">
        <v>721</v>
      </c>
      <c r="B22" s="11"/>
      <c r="C22" s="11"/>
      <c r="D22" s="11"/>
      <c r="E22" s="12"/>
      <c r="F22" s="12"/>
      <c r="G22" s="12"/>
      <c r="H22" s="39" t="str">
        <f t="shared" si="0"/>
        <v/>
      </c>
      <c r="I22" s="11"/>
      <c r="J22" s="40" t="str">
        <f t="shared" si="1"/>
        <v/>
      </c>
      <c r="K22" s="11"/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11" t="s">
        <v>22</v>
      </c>
      <c r="S22" s="40" t="str">
        <f t="shared" si="8"/>
        <v>N</v>
      </c>
      <c r="T22" s="11"/>
      <c r="U22" s="40" t="str">
        <f t="shared" si="9"/>
        <v/>
      </c>
      <c r="W22" s="40">
        <f t="shared" si="2"/>
        <v>6</v>
      </c>
      <c r="X22" s="40">
        <f t="shared" si="3"/>
        <v>0</v>
      </c>
      <c r="Y22" s="40">
        <f t="shared" si="4"/>
        <v>6</v>
      </c>
      <c r="Z22" s="40">
        <f t="shared" si="5"/>
        <v>0</v>
      </c>
      <c r="AB22">
        <f t="shared" si="6"/>
        <v>3.5</v>
      </c>
      <c r="AC22">
        <f t="shared" si="7"/>
        <v>2.5</v>
      </c>
    </row>
    <row r="23" spans="1:29" ht="20" customHeight="1">
      <c r="A23" s="4">
        <v>722</v>
      </c>
      <c r="B23" s="11"/>
      <c r="C23" s="11"/>
      <c r="D23" s="11"/>
      <c r="E23" s="12"/>
      <c r="F23" s="12"/>
      <c r="G23" s="12"/>
      <c r="H23" s="39" t="str">
        <f t="shared" si="0"/>
        <v/>
      </c>
      <c r="I23" s="11"/>
      <c r="J23" s="40" t="str">
        <f t="shared" si="1"/>
        <v/>
      </c>
      <c r="K23" s="11"/>
      <c r="M23" s="11" t="s">
        <v>22</v>
      </c>
      <c r="N23" s="11" t="s">
        <v>22</v>
      </c>
      <c r="O23" s="11" t="s">
        <v>22</v>
      </c>
      <c r="P23" s="11" t="s">
        <v>22</v>
      </c>
      <c r="Q23" s="11" t="s">
        <v>22</v>
      </c>
      <c r="R23" s="11" t="s">
        <v>22</v>
      </c>
      <c r="S23" s="40" t="str">
        <f t="shared" si="8"/>
        <v>N</v>
      </c>
      <c r="T23" s="11"/>
      <c r="U23" s="40" t="str">
        <f t="shared" si="9"/>
        <v/>
      </c>
      <c r="W23" s="40">
        <f t="shared" si="2"/>
        <v>6</v>
      </c>
      <c r="X23" s="40">
        <f t="shared" si="3"/>
        <v>0</v>
      </c>
      <c r="Y23" s="40">
        <f t="shared" si="4"/>
        <v>6</v>
      </c>
      <c r="Z23" s="40">
        <f t="shared" si="5"/>
        <v>0</v>
      </c>
      <c r="AB23">
        <f t="shared" si="6"/>
        <v>3.5</v>
      </c>
      <c r="AC23">
        <f t="shared" si="7"/>
        <v>2.5</v>
      </c>
    </row>
    <row r="24" spans="1:29" ht="20" customHeight="1">
      <c r="A24" s="4">
        <v>723</v>
      </c>
      <c r="B24" s="11"/>
      <c r="C24" s="11"/>
      <c r="D24" s="11"/>
      <c r="E24" s="12"/>
      <c r="F24" s="12"/>
      <c r="G24" s="12"/>
      <c r="H24" s="39" t="str">
        <f t="shared" si="0"/>
        <v/>
      </c>
      <c r="I24" s="11"/>
      <c r="J24" s="40" t="str">
        <f t="shared" si="1"/>
        <v/>
      </c>
      <c r="K24" s="11"/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11" t="s">
        <v>22</v>
      </c>
      <c r="S24" s="40" t="str">
        <f t="shared" si="8"/>
        <v>N</v>
      </c>
      <c r="T24" s="11"/>
      <c r="U24" s="40" t="str">
        <f t="shared" si="9"/>
        <v/>
      </c>
      <c r="W24" s="40">
        <f t="shared" si="2"/>
        <v>6</v>
      </c>
      <c r="X24" s="40">
        <f t="shared" si="3"/>
        <v>0</v>
      </c>
      <c r="Y24" s="40">
        <f t="shared" si="4"/>
        <v>6</v>
      </c>
      <c r="Z24" s="40">
        <f t="shared" si="5"/>
        <v>0</v>
      </c>
      <c r="AB24">
        <f t="shared" si="6"/>
        <v>3.5</v>
      </c>
      <c r="AC24">
        <f t="shared" si="7"/>
        <v>2.5</v>
      </c>
    </row>
    <row r="25" spans="1:29" ht="20" customHeight="1">
      <c r="A25" s="4">
        <v>724</v>
      </c>
      <c r="B25" s="11"/>
      <c r="C25" s="11"/>
      <c r="D25" s="11"/>
      <c r="E25" s="12"/>
      <c r="F25" s="12"/>
      <c r="G25" s="12"/>
      <c r="H25" s="39" t="str">
        <f t="shared" si="0"/>
        <v/>
      </c>
      <c r="I25" s="11"/>
      <c r="J25" s="40" t="str">
        <f t="shared" si="1"/>
        <v/>
      </c>
      <c r="K25" s="11"/>
      <c r="M25" s="11" t="s">
        <v>22</v>
      </c>
      <c r="N25" s="11" t="s">
        <v>22</v>
      </c>
      <c r="O25" s="11" t="s">
        <v>22</v>
      </c>
      <c r="P25" s="11" t="s">
        <v>22</v>
      </c>
      <c r="Q25" s="11" t="s">
        <v>22</v>
      </c>
      <c r="R25" s="11" t="s">
        <v>22</v>
      </c>
      <c r="S25" s="40" t="str">
        <f t="shared" si="8"/>
        <v>N</v>
      </c>
      <c r="T25" s="11"/>
      <c r="U25" s="40" t="str">
        <f t="shared" si="9"/>
        <v/>
      </c>
      <c r="W25" s="40">
        <f t="shared" si="2"/>
        <v>6</v>
      </c>
      <c r="X25" s="40">
        <f t="shared" si="3"/>
        <v>0</v>
      </c>
      <c r="Y25" s="40">
        <f t="shared" si="4"/>
        <v>6</v>
      </c>
      <c r="Z25" s="40">
        <f t="shared" si="5"/>
        <v>0</v>
      </c>
      <c r="AB25">
        <f t="shared" si="6"/>
        <v>3.5</v>
      </c>
      <c r="AC25">
        <f t="shared" si="7"/>
        <v>2.5</v>
      </c>
    </row>
    <row r="26" spans="1:29" ht="20" customHeight="1">
      <c r="A26" s="4">
        <v>725</v>
      </c>
      <c r="B26" s="11"/>
      <c r="C26" s="11"/>
      <c r="D26" s="11"/>
      <c r="E26" s="12"/>
      <c r="F26" s="12"/>
      <c r="G26" s="38"/>
      <c r="H26" s="39" t="str">
        <f t="shared" si="0"/>
        <v/>
      </c>
      <c r="I26" s="11"/>
      <c r="J26" s="40" t="str">
        <f t="shared" si="1"/>
        <v/>
      </c>
      <c r="K26" s="11"/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11" t="s">
        <v>22</v>
      </c>
      <c r="S26" s="40" t="str">
        <f t="shared" si="8"/>
        <v>N</v>
      </c>
      <c r="T26" s="11"/>
      <c r="U26" s="40" t="str">
        <f t="shared" si="9"/>
        <v/>
      </c>
      <c r="W26" s="40">
        <f t="shared" si="2"/>
        <v>6</v>
      </c>
      <c r="X26" s="40">
        <f t="shared" si="3"/>
        <v>0</v>
      </c>
      <c r="Y26" s="40">
        <f t="shared" si="4"/>
        <v>6</v>
      </c>
      <c r="Z26" s="40">
        <f t="shared" si="5"/>
        <v>0</v>
      </c>
      <c r="AB26">
        <f t="shared" si="6"/>
        <v>3.5</v>
      </c>
      <c r="AC26">
        <f t="shared" si="7"/>
        <v>2.5</v>
      </c>
    </row>
    <row r="27" spans="1:29" ht="20" customHeight="1">
      <c r="A27" s="4">
        <v>726</v>
      </c>
      <c r="B27" s="11"/>
      <c r="C27" s="11"/>
      <c r="D27" s="11"/>
      <c r="E27" s="12"/>
      <c r="F27" s="96"/>
      <c r="G27" s="37"/>
      <c r="H27" s="39" t="str">
        <f t="shared" si="0"/>
        <v/>
      </c>
      <c r="I27" s="11"/>
      <c r="J27" s="40" t="str">
        <f t="shared" si="1"/>
        <v/>
      </c>
      <c r="K27" s="11"/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11" t="s">
        <v>22</v>
      </c>
      <c r="S27" s="40" t="str">
        <f t="shared" si="8"/>
        <v>N</v>
      </c>
      <c r="T27" s="11"/>
      <c r="U27" s="40" t="str">
        <f t="shared" si="9"/>
        <v/>
      </c>
      <c r="W27" s="40">
        <f t="shared" si="2"/>
        <v>6</v>
      </c>
      <c r="X27" s="40">
        <f t="shared" si="3"/>
        <v>0</v>
      </c>
      <c r="Y27" s="40">
        <f t="shared" si="4"/>
        <v>6</v>
      </c>
      <c r="Z27" s="40">
        <f t="shared" si="5"/>
        <v>0</v>
      </c>
      <c r="AB27">
        <f t="shared" si="6"/>
        <v>3.5</v>
      </c>
      <c r="AC27">
        <f t="shared" si="7"/>
        <v>2.5</v>
      </c>
    </row>
    <row r="28" spans="1:29" ht="20" customHeight="1">
      <c r="A28" s="4">
        <v>727</v>
      </c>
      <c r="B28" s="11"/>
      <c r="C28" s="11"/>
      <c r="D28" s="11"/>
      <c r="E28" s="12"/>
      <c r="F28" s="12"/>
      <c r="G28" s="38"/>
      <c r="H28" s="39" t="str">
        <f t="shared" si="0"/>
        <v/>
      </c>
      <c r="I28" s="11"/>
      <c r="J28" s="40" t="str">
        <f t="shared" si="1"/>
        <v/>
      </c>
      <c r="K28" s="11"/>
      <c r="M28" s="11" t="s">
        <v>22</v>
      </c>
      <c r="N28" s="11" t="s">
        <v>22</v>
      </c>
      <c r="O28" s="11" t="s">
        <v>22</v>
      </c>
      <c r="P28" s="11" t="s">
        <v>22</v>
      </c>
      <c r="Q28" s="11" t="s">
        <v>22</v>
      </c>
      <c r="R28" s="11" t="s">
        <v>22</v>
      </c>
      <c r="S28" s="40" t="str">
        <f t="shared" si="8"/>
        <v>N</v>
      </c>
      <c r="T28" s="11"/>
      <c r="U28" s="40" t="str">
        <f t="shared" si="9"/>
        <v/>
      </c>
      <c r="W28" s="40">
        <f t="shared" si="2"/>
        <v>6</v>
      </c>
      <c r="X28" s="40">
        <f t="shared" si="3"/>
        <v>0</v>
      </c>
      <c r="Y28" s="40">
        <f t="shared" si="4"/>
        <v>6</v>
      </c>
      <c r="Z28" s="40">
        <f t="shared" si="5"/>
        <v>0</v>
      </c>
      <c r="AB28">
        <f t="shared" si="6"/>
        <v>3.5</v>
      </c>
      <c r="AC28">
        <f t="shared" si="7"/>
        <v>2.5</v>
      </c>
    </row>
    <row r="29" spans="1:29" ht="20" customHeight="1">
      <c r="A29" s="4">
        <v>728</v>
      </c>
      <c r="B29" s="11"/>
      <c r="C29" s="11"/>
      <c r="D29" s="11"/>
      <c r="E29" s="12"/>
      <c r="F29" s="12"/>
      <c r="G29" s="12"/>
      <c r="H29" s="39" t="str">
        <f t="shared" si="0"/>
        <v/>
      </c>
      <c r="I29" s="11"/>
      <c r="J29" s="40" t="str">
        <f t="shared" si="1"/>
        <v/>
      </c>
      <c r="K29" s="11"/>
      <c r="M29" s="11" t="s">
        <v>22</v>
      </c>
      <c r="N29" s="11" t="s">
        <v>22</v>
      </c>
      <c r="O29" s="11" t="s">
        <v>22</v>
      </c>
      <c r="P29" s="11" t="s">
        <v>22</v>
      </c>
      <c r="Q29" s="11" t="s">
        <v>22</v>
      </c>
      <c r="R29" s="11" t="s">
        <v>22</v>
      </c>
      <c r="S29" s="40" t="str">
        <f t="shared" si="8"/>
        <v>N</v>
      </c>
      <c r="T29" s="11"/>
      <c r="U29" s="40" t="str">
        <f t="shared" si="9"/>
        <v/>
      </c>
      <c r="W29" s="40">
        <f t="shared" si="2"/>
        <v>6</v>
      </c>
      <c r="X29" s="40">
        <f t="shared" si="3"/>
        <v>0</v>
      </c>
      <c r="Y29" s="40">
        <f t="shared" si="4"/>
        <v>6</v>
      </c>
      <c r="Z29" s="40">
        <f t="shared" si="5"/>
        <v>0</v>
      </c>
      <c r="AB29">
        <f t="shared" si="6"/>
        <v>3.5</v>
      </c>
      <c r="AC29">
        <f t="shared" si="7"/>
        <v>2.5</v>
      </c>
    </row>
    <row r="30" spans="1:29" ht="20" customHeight="1">
      <c r="A30" s="4">
        <v>729</v>
      </c>
      <c r="B30" s="11"/>
      <c r="C30" s="11"/>
      <c r="D30" s="11"/>
      <c r="E30" s="12"/>
      <c r="F30" s="12"/>
      <c r="G30" s="12"/>
      <c r="H30" s="39" t="str">
        <f t="shared" si="0"/>
        <v/>
      </c>
      <c r="I30" s="11"/>
      <c r="J30" s="40" t="str">
        <f t="shared" si="1"/>
        <v/>
      </c>
      <c r="K30" s="11"/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11" t="s">
        <v>22</v>
      </c>
      <c r="S30" s="40" t="str">
        <f t="shared" si="8"/>
        <v>N</v>
      </c>
      <c r="T30" s="11"/>
      <c r="U30" s="40" t="str">
        <f t="shared" si="9"/>
        <v/>
      </c>
      <c r="W30" s="40">
        <f t="shared" si="2"/>
        <v>6</v>
      </c>
      <c r="X30" s="40">
        <f t="shared" si="3"/>
        <v>0</v>
      </c>
      <c r="Y30" s="40">
        <f t="shared" si="4"/>
        <v>6</v>
      </c>
      <c r="Z30" s="40">
        <f t="shared" si="5"/>
        <v>0</v>
      </c>
      <c r="AB30">
        <f t="shared" si="6"/>
        <v>3.5</v>
      </c>
      <c r="AC30">
        <f t="shared" si="7"/>
        <v>2.5</v>
      </c>
    </row>
    <row r="31" spans="1:29" ht="20" customHeight="1">
      <c r="A31" s="4">
        <v>730</v>
      </c>
      <c r="B31" s="11"/>
      <c r="C31" s="11"/>
      <c r="D31" s="11"/>
      <c r="E31" s="12"/>
      <c r="F31" s="12"/>
      <c r="G31" s="12"/>
      <c r="H31" s="39" t="str">
        <f t="shared" si="0"/>
        <v/>
      </c>
      <c r="I31" s="11"/>
      <c r="J31" s="40" t="str">
        <f t="shared" si="1"/>
        <v/>
      </c>
      <c r="K31" s="11"/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 t="s">
        <v>22</v>
      </c>
      <c r="S31" s="40" t="str">
        <f t="shared" si="8"/>
        <v>N</v>
      </c>
      <c r="T31" s="11"/>
      <c r="U31" s="40" t="str">
        <f t="shared" si="9"/>
        <v/>
      </c>
      <c r="W31" s="40">
        <f t="shared" si="2"/>
        <v>6</v>
      </c>
      <c r="X31" s="40">
        <f t="shared" si="3"/>
        <v>0</v>
      </c>
      <c r="Y31" s="40">
        <f t="shared" si="4"/>
        <v>6</v>
      </c>
      <c r="Z31" s="40">
        <f t="shared" si="5"/>
        <v>0</v>
      </c>
      <c r="AB31">
        <f t="shared" si="6"/>
        <v>3.5</v>
      </c>
      <c r="AC31">
        <f t="shared" si="7"/>
        <v>2.5</v>
      </c>
    </row>
    <row r="32" spans="1:29" ht="20" customHeight="1">
      <c r="A32" s="4">
        <v>731</v>
      </c>
      <c r="B32" s="11"/>
      <c r="C32" s="11"/>
      <c r="D32" s="11"/>
      <c r="E32" s="12"/>
      <c r="F32" s="12"/>
      <c r="G32" s="12"/>
      <c r="H32" s="39" t="str">
        <f t="shared" si="0"/>
        <v/>
      </c>
      <c r="I32" s="11"/>
      <c r="J32" s="40" t="str">
        <f t="shared" si="1"/>
        <v/>
      </c>
      <c r="K32" s="11"/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  <c r="S32" s="40" t="str">
        <f t="shared" si="8"/>
        <v>N</v>
      </c>
      <c r="T32" s="11"/>
      <c r="U32" s="40" t="str">
        <f t="shared" si="9"/>
        <v/>
      </c>
      <c r="W32" s="40">
        <f t="shared" si="2"/>
        <v>6</v>
      </c>
      <c r="X32" s="40">
        <f t="shared" si="3"/>
        <v>0</v>
      </c>
      <c r="Y32" s="40">
        <f t="shared" si="4"/>
        <v>6</v>
      </c>
      <c r="Z32" s="40">
        <f t="shared" si="5"/>
        <v>0</v>
      </c>
      <c r="AB32">
        <f t="shared" si="6"/>
        <v>3.5</v>
      </c>
      <c r="AC32">
        <f t="shared" si="7"/>
        <v>2.5</v>
      </c>
    </row>
    <row r="33" spans="1:29" ht="20" customHeight="1">
      <c r="A33" s="4">
        <v>732</v>
      </c>
      <c r="B33" s="11"/>
      <c r="C33" s="11"/>
      <c r="D33" s="11"/>
      <c r="E33" s="12"/>
      <c r="F33" s="12"/>
      <c r="G33" s="12"/>
      <c r="H33" s="39" t="str">
        <f t="shared" si="0"/>
        <v/>
      </c>
      <c r="I33" s="11"/>
      <c r="J33" s="40" t="str">
        <f t="shared" si="1"/>
        <v/>
      </c>
      <c r="K33" s="11"/>
      <c r="M33" s="11" t="s">
        <v>22</v>
      </c>
      <c r="N33" s="11" t="s">
        <v>22</v>
      </c>
      <c r="O33" s="11" t="s">
        <v>22</v>
      </c>
      <c r="P33" s="11" t="s">
        <v>22</v>
      </c>
      <c r="Q33" s="11" t="s">
        <v>22</v>
      </c>
      <c r="R33" s="11" t="s">
        <v>22</v>
      </c>
      <c r="S33" s="40" t="str">
        <f t="shared" si="8"/>
        <v>N</v>
      </c>
      <c r="T33" s="11"/>
      <c r="U33" s="40" t="str">
        <f t="shared" si="9"/>
        <v/>
      </c>
      <c r="W33" s="40">
        <f t="shared" si="2"/>
        <v>6</v>
      </c>
      <c r="X33" s="40">
        <f t="shared" si="3"/>
        <v>0</v>
      </c>
      <c r="Y33" s="40">
        <f t="shared" si="4"/>
        <v>6</v>
      </c>
      <c r="Z33" s="40">
        <f t="shared" si="5"/>
        <v>0</v>
      </c>
      <c r="AB33">
        <f t="shared" si="6"/>
        <v>3.5</v>
      </c>
      <c r="AC33">
        <f t="shared" si="7"/>
        <v>2.5</v>
      </c>
    </row>
    <row r="34" spans="1:29" ht="20" customHeight="1">
      <c r="A34" s="4">
        <v>733</v>
      </c>
      <c r="B34" s="11"/>
      <c r="C34" s="11"/>
      <c r="D34" s="11"/>
      <c r="E34" s="12"/>
      <c r="F34" s="12"/>
      <c r="G34" s="12"/>
      <c r="H34" s="39" t="str">
        <f t="shared" ref="H34:H51" si="10">IF(G34&lt;&gt;"",IF(AND(ROUNDDOWN((Date_Passage-E34)/365,0)&lt;60,YEAR(G34)+6&lt;YEAR(Date_Passage)),"OK",IF(AND(ROUNDDOWN((Date_Passage-E34)/365,0)&lt;60,YEAR(G34)+6=YEAR(Date_Passage),MONTH(G34)&lt;=MONTH(Date_Passage)),"OK",IF(AND(ROUNDDOWN((Date_Passage-E34)/365,0)&gt;=60,YEAR(G34)+3&lt;YEAR(Date_Passage)),"OK",IF(AND(ROUNDDOWN((Date_Passage-E34)/365,0)&gt;=60,YEAR(G34)+3=YEAR(Date_Passage),MONTH(G34)&lt;=MONTH(Date_Passage)),"OK","PAS LES DELAIS")))),"")</f>
        <v/>
      </c>
      <c r="I34" s="11"/>
      <c r="J34" s="40" t="str">
        <f t="shared" si="1"/>
        <v/>
      </c>
      <c r="K34" s="11"/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  <c r="S34" s="40" t="str">
        <f t="shared" si="8"/>
        <v>N</v>
      </c>
      <c r="T34" s="11"/>
      <c r="U34" s="40" t="str">
        <f t="shared" si="9"/>
        <v/>
      </c>
      <c r="W34" s="40">
        <f t="shared" ref="W34:W51" si="11">COUNTA(M34:R34)</f>
        <v>6</v>
      </c>
      <c r="X34" s="40">
        <f t="shared" ref="X34:X51" si="12">COUNTIF(M34:R34,"O")</f>
        <v>0</v>
      </c>
      <c r="Y34" s="40">
        <f t="shared" ref="Y34:Y51" si="13">COUNTIF(M34:R34,"N")</f>
        <v>6</v>
      </c>
      <c r="Z34" s="40">
        <f t="shared" ref="Z34:Z51" si="14">COUNTIF(M34:R34,"I")</f>
        <v>0</v>
      </c>
      <c r="AB34">
        <f t="shared" si="6"/>
        <v>3.5</v>
      </c>
      <c r="AC34">
        <f t="shared" si="7"/>
        <v>2.5</v>
      </c>
    </row>
    <row r="35" spans="1:29" ht="20" customHeight="1">
      <c r="A35" s="4">
        <v>734</v>
      </c>
      <c r="B35" s="11"/>
      <c r="C35" s="11"/>
      <c r="D35" s="11"/>
      <c r="E35" s="12"/>
      <c r="F35" s="12"/>
      <c r="G35" s="12"/>
      <c r="H35" s="39" t="str">
        <f t="shared" si="10"/>
        <v/>
      </c>
      <c r="I35" s="11"/>
      <c r="J35" s="40" t="str">
        <f t="shared" si="1"/>
        <v/>
      </c>
      <c r="K35" s="11"/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  <c r="S35" s="40" t="str">
        <f t="shared" si="8"/>
        <v>N</v>
      </c>
      <c r="T35" s="11"/>
      <c r="U35" s="40" t="str">
        <f t="shared" si="9"/>
        <v/>
      </c>
      <c r="W35" s="40">
        <f t="shared" si="11"/>
        <v>6</v>
      </c>
      <c r="X35" s="40">
        <f t="shared" si="12"/>
        <v>0</v>
      </c>
      <c r="Y35" s="40">
        <f t="shared" si="13"/>
        <v>6</v>
      </c>
      <c r="Z35" s="40">
        <f t="shared" si="14"/>
        <v>0</v>
      </c>
      <c r="AB35">
        <f t="shared" si="6"/>
        <v>3.5</v>
      </c>
      <c r="AC35">
        <f t="shared" si="7"/>
        <v>2.5</v>
      </c>
    </row>
    <row r="36" spans="1:29" ht="20" customHeight="1">
      <c r="A36" s="4">
        <v>735</v>
      </c>
      <c r="B36" s="11"/>
      <c r="C36" s="11"/>
      <c r="D36" s="11"/>
      <c r="E36" s="12"/>
      <c r="F36" s="12"/>
      <c r="G36" s="12"/>
      <c r="H36" s="39" t="str">
        <f t="shared" si="10"/>
        <v/>
      </c>
      <c r="I36" s="11"/>
      <c r="J36" s="40" t="str">
        <f t="shared" si="1"/>
        <v/>
      </c>
      <c r="K36" s="11"/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11" t="s">
        <v>22</v>
      </c>
      <c r="S36" s="40" t="str">
        <f t="shared" si="8"/>
        <v>N</v>
      </c>
      <c r="T36" s="11"/>
      <c r="U36" s="40" t="str">
        <f t="shared" si="9"/>
        <v/>
      </c>
      <c r="W36" s="40">
        <f t="shared" si="11"/>
        <v>6</v>
      </c>
      <c r="X36" s="40">
        <f t="shared" si="12"/>
        <v>0</v>
      </c>
      <c r="Y36" s="40">
        <f t="shared" si="13"/>
        <v>6</v>
      </c>
      <c r="Z36" s="40">
        <f t="shared" si="14"/>
        <v>0</v>
      </c>
      <c r="AB36">
        <f t="shared" si="6"/>
        <v>3.5</v>
      </c>
      <c r="AC36">
        <f t="shared" si="7"/>
        <v>2.5</v>
      </c>
    </row>
    <row r="37" spans="1:29" ht="20" customHeight="1">
      <c r="A37" s="4">
        <v>736</v>
      </c>
      <c r="B37" s="11"/>
      <c r="C37" s="11"/>
      <c r="D37" s="11"/>
      <c r="E37" s="12"/>
      <c r="F37" s="12"/>
      <c r="G37" s="12"/>
      <c r="H37" s="39" t="str">
        <f t="shared" si="10"/>
        <v/>
      </c>
      <c r="I37" s="11"/>
      <c r="J37" s="40" t="str">
        <f t="shared" si="1"/>
        <v/>
      </c>
      <c r="K37" s="11"/>
      <c r="M37" s="11" t="s">
        <v>22</v>
      </c>
      <c r="N37" s="11" t="s">
        <v>22</v>
      </c>
      <c r="O37" s="11" t="s">
        <v>22</v>
      </c>
      <c r="P37" s="11" t="s">
        <v>22</v>
      </c>
      <c r="Q37" s="11" t="s">
        <v>22</v>
      </c>
      <c r="R37" s="11" t="s">
        <v>22</v>
      </c>
      <c r="S37" s="40" t="str">
        <f t="shared" si="8"/>
        <v>N</v>
      </c>
      <c r="T37" s="11"/>
      <c r="U37" s="40" t="str">
        <f t="shared" si="9"/>
        <v/>
      </c>
      <c r="W37" s="40">
        <f t="shared" si="11"/>
        <v>6</v>
      </c>
      <c r="X37" s="40">
        <f t="shared" si="12"/>
        <v>0</v>
      </c>
      <c r="Y37" s="40">
        <f t="shared" si="13"/>
        <v>6</v>
      </c>
      <c r="Z37" s="40">
        <f t="shared" si="14"/>
        <v>0</v>
      </c>
      <c r="AB37">
        <f t="shared" si="6"/>
        <v>3.5</v>
      </c>
      <c r="AC37">
        <f t="shared" si="7"/>
        <v>2.5</v>
      </c>
    </row>
    <row r="38" spans="1:29" ht="20" customHeight="1">
      <c r="A38" s="4">
        <v>737</v>
      </c>
      <c r="B38" s="11"/>
      <c r="C38" s="11"/>
      <c r="D38" s="11"/>
      <c r="E38" s="12"/>
      <c r="F38" s="12"/>
      <c r="G38" s="12"/>
      <c r="H38" s="39" t="str">
        <f t="shared" si="10"/>
        <v/>
      </c>
      <c r="I38" s="11"/>
      <c r="J38" s="40" t="str">
        <f t="shared" si="1"/>
        <v/>
      </c>
      <c r="K38" s="11"/>
      <c r="M38" s="11" t="s">
        <v>22</v>
      </c>
      <c r="N38" s="11" t="s">
        <v>22</v>
      </c>
      <c r="O38" s="11" t="s">
        <v>22</v>
      </c>
      <c r="P38" s="11" t="s">
        <v>22</v>
      </c>
      <c r="Q38" s="11" t="s">
        <v>22</v>
      </c>
      <c r="R38" s="11" t="s">
        <v>22</v>
      </c>
      <c r="S38" s="40" t="str">
        <f t="shared" si="8"/>
        <v>N</v>
      </c>
      <c r="T38" s="11"/>
      <c r="U38" s="40" t="str">
        <f t="shared" si="9"/>
        <v/>
      </c>
      <c r="W38" s="40">
        <f t="shared" si="11"/>
        <v>6</v>
      </c>
      <c r="X38" s="40">
        <f t="shared" si="12"/>
        <v>0</v>
      </c>
      <c r="Y38" s="40">
        <f t="shared" si="13"/>
        <v>6</v>
      </c>
      <c r="Z38" s="40">
        <f t="shared" si="14"/>
        <v>0</v>
      </c>
      <c r="AB38">
        <f t="shared" si="6"/>
        <v>3.5</v>
      </c>
      <c r="AC38">
        <f t="shared" si="7"/>
        <v>2.5</v>
      </c>
    </row>
    <row r="39" spans="1:29" ht="20" customHeight="1">
      <c r="A39" s="4">
        <v>738</v>
      </c>
      <c r="B39" s="11"/>
      <c r="C39" s="11"/>
      <c r="D39" s="11"/>
      <c r="E39" s="12"/>
      <c r="F39" s="12"/>
      <c r="G39" s="12"/>
      <c r="H39" s="39" t="str">
        <f t="shared" si="10"/>
        <v/>
      </c>
      <c r="I39" s="11"/>
      <c r="J39" s="40" t="str">
        <f t="shared" si="1"/>
        <v/>
      </c>
      <c r="K39" s="11"/>
      <c r="M39" s="11" t="s">
        <v>22</v>
      </c>
      <c r="N39" s="11" t="s">
        <v>22</v>
      </c>
      <c r="O39" s="11" t="s">
        <v>22</v>
      </c>
      <c r="P39" s="11" t="s">
        <v>22</v>
      </c>
      <c r="Q39" s="11" t="s">
        <v>22</v>
      </c>
      <c r="R39" s="11" t="s">
        <v>22</v>
      </c>
      <c r="S39" s="40" t="str">
        <f t="shared" si="8"/>
        <v>N</v>
      </c>
      <c r="T39" s="11"/>
      <c r="U39" s="40" t="str">
        <f t="shared" si="9"/>
        <v/>
      </c>
      <c r="W39" s="40">
        <f t="shared" si="11"/>
        <v>6</v>
      </c>
      <c r="X39" s="40">
        <f t="shared" si="12"/>
        <v>0</v>
      </c>
      <c r="Y39" s="40">
        <f t="shared" si="13"/>
        <v>6</v>
      </c>
      <c r="Z39" s="40">
        <f t="shared" si="14"/>
        <v>0</v>
      </c>
      <c r="AB39">
        <f t="shared" si="6"/>
        <v>3.5</v>
      </c>
      <c r="AC39">
        <f t="shared" si="7"/>
        <v>2.5</v>
      </c>
    </row>
    <row r="40" spans="1:29" ht="20" customHeight="1">
      <c r="A40" s="4">
        <v>739</v>
      </c>
      <c r="B40" s="11"/>
      <c r="C40" s="11"/>
      <c r="D40" s="11"/>
      <c r="E40" s="12"/>
      <c r="F40" s="12"/>
      <c r="G40" s="12"/>
      <c r="H40" s="39" t="str">
        <f t="shared" si="10"/>
        <v/>
      </c>
      <c r="I40" s="11"/>
      <c r="J40" s="40" t="str">
        <f t="shared" si="1"/>
        <v/>
      </c>
      <c r="K40" s="11"/>
      <c r="M40" s="11" t="s">
        <v>22</v>
      </c>
      <c r="N40" s="11" t="s">
        <v>22</v>
      </c>
      <c r="O40" s="11" t="s">
        <v>22</v>
      </c>
      <c r="P40" s="11" t="s">
        <v>22</v>
      </c>
      <c r="Q40" s="11" t="s">
        <v>22</v>
      </c>
      <c r="R40" s="11" t="s">
        <v>22</v>
      </c>
      <c r="S40" s="40" t="str">
        <f t="shared" si="8"/>
        <v>N</v>
      </c>
      <c r="T40" s="11"/>
      <c r="U40" s="40" t="str">
        <f t="shared" si="9"/>
        <v/>
      </c>
      <c r="W40" s="40">
        <f t="shared" si="11"/>
        <v>6</v>
      </c>
      <c r="X40" s="40">
        <f t="shared" si="12"/>
        <v>0</v>
      </c>
      <c r="Y40" s="40">
        <f t="shared" si="13"/>
        <v>6</v>
      </c>
      <c r="Z40" s="40">
        <f t="shared" si="14"/>
        <v>0</v>
      </c>
      <c r="AB40">
        <f t="shared" si="6"/>
        <v>3.5</v>
      </c>
      <c r="AC40">
        <f t="shared" si="7"/>
        <v>2.5</v>
      </c>
    </row>
    <row r="41" spans="1:29" ht="20" customHeight="1">
      <c r="A41" s="4">
        <v>740</v>
      </c>
      <c r="B41" s="11"/>
      <c r="C41" s="11"/>
      <c r="D41" s="11"/>
      <c r="E41" s="12"/>
      <c r="F41" s="12"/>
      <c r="G41" s="12"/>
      <c r="H41" s="39" t="str">
        <f t="shared" si="10"/>
        <v/>
      </c>
      <c r="I41" s="11"/>
      <c r="J41" s="40" t="str">
        <f t="shared" si="1"/>
        <v/>
      </c>
      <c r="K41" s="11"/>
      <c r="M41" s="11" t="s">
        <v>22</v>
      </c>
      <c r="N41" s="11" t="s">
        <v>22</v>
      </c>
      <c r="O41" s="11" t="s">
        <v>22</v>
      </c>
      <c r="P41" s="11" t="s">
        <v>22</v>
      </c>
      <c r="Q41" s="11" t="s">
        <v>22</v>
      </c>
      <c r="R41" s="11" t="s">
        <v>22</v>
      </c>
      <c r="S41" s="40" t="str">
        <f t="shared" si="8"/>
        <v>N</v>
      </c>
      <c r="T41" s="11"/>
      <c r="U41" s="40" t="str">
        <f t="shared" si="9"/>
        <v/>
      </c>
      <c r="W41" s="40">
        <f t="shared" si="11"/>
        <v>6</v>
      </c>
      <c r="X41" s="40">
        <f t="shared" si="12"/>
        <v>0</v>
      </c>
      <c r="Y41" s="40">
        <f t="shared" si="13"/>
        <v>6</v>
      </c>
      <c r="Z41" s="40">
        <f t="shared" si="14"/>
        <v>0</v>
      </c>
      <c r="AB41">
        <f t="shared" si="6"/>
        <v>3.5</v>
      </c>
      <c r="AC41">
        <f t="shared" si="7"/>
        <v>2.5</v>
      </c>
    </row>
    <row r="42" spans="1:29" ht="20" customHeight="1">
      <c r="A42" s="4">
        <v>741</v>
      </c>
      <c r="B42" s="11"/>
      <c r="C42" s="11"/>
      <c r="D42" s="11"/>
      <c r="E42" s="12"/>
      <c r="F42" s="12"/>
      <c r="G42" s="12"/>
      <c r="H42" s="39" t="str">
        <f t="shared" si="10"/>
        <v/>
      </c>
      <c r="I42" s="11"/>
      <c r="J42" s="40" t="str">
        <f t="shared" si="1"/>
        <v/>
      </c>
      <c r="K42" s="11"/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11" t="s">
        <v>22</v>
      </c>
      <c r="S42" s="40" t="str">
        <f t="shared" si="8"/>
        <v>N</v>
      </c>
      <c r="T42" s="11"/>
      <c r="U42" s="40" t="str">
        <f t="shared" si="9"/>
        <v/>
      </c>
      <c r="W42" s="40">
        <f t="shared" si="11"/>
        <v>6</v>
      </c>
      <c r="X42" s="40">
        <f t="shared" si="12"/>
        <v>0</v>
      </c>
      <c r="Y42" s="40">
        <f t="shared" si="13"/>
        <v>6</v>
      </c>
      <c r="Z42" s="40">
        <f t="shared" si="14"/>
        <v>0</v>
      </c>
      <c r="AB42">
        <f t="shared" si="6"/>
        <v>3.5</v>
      </c>
      <c r="AC42">
        <f t="shared" si="7"/>
        <v>2.5</v>
      </c>
    </row>
    <row r="43" spans="1:29" ht="20" customHeight="1">
      <c r="A43" s="4">
        <v>742</v>
      </c>
      <c r="B43" s="11"/>
      <c r="C43" s="11"/>
      <c r="D43" s="11"/>
      <c r="E43" s="12"/>
      <c r="F43" s="12"/>
      <c r="G43" s="12"/>
      <c r="H43" s="39" t="str">
        <f t="shared" si="10"/>
        <v/>
      </c>
      <c r="I43" s="11"/>
      <c r="J43" s="40" t="str">
        <f t="shared" si="1"/>
        <v/>
      </c>
      <c r="K43" s="11"/>
      <c r="M43" s="11" t="s">
        <v>22</v>
      </c>
      <c r="N43" s="11" t="s">
        <v>22</v>
      </c>
      <c r="O43" s="11" t="s">
        <v>22</v>
      </c>
      <c r="P43" s="11" t="s">
        <v>22</v>
      </c>
      <c r="Q43" s="11" t="s">
        <v>22</v>
      </c>
      <c r="R43" s="11" t="s">
        <v>22</v>
      </c>
      <c r="S43" s="40" t="str">
        <f t="shared" si="8"/>
        <v>N</v>
      </c>
      <c r="T43" s="11"/>
      <c r="U43" s="40" t="str">
        <f t="shared" si="9"/>
        <v/>
      </c>
      <c r="W43" s="40">
        <f t="shared" si="11"/>
        <v>6</v>
      </c>
      <c r="X43" s="40">
        <f t="shared" si="12"/>
        <v>0</v>
      </c>
      <c r="Y43" s="40">
        <f t="shared" si="13"/>
        <v>6</v>
      </c>
      <c r="Z43" s="40">
        <f t="shared" si="14"/>
        <v>0</v>
      </c>
      <c r="AB43">
        <f t="shared" si="6"/>
        <v>3.5</v>
      </c>
      <c r="AC43">
        <f t="shared" si="7"/>
        <v>2.5</v>
      </c>
    </row>
    <row r="44" spans="1:29" ht="20" customHeight="1">
      <c r="A44" s="4">
        <v>743</v>
      </c>
      <c r="B44" s="11"/>
      <c r="C44" s="11"/>
      <c r="D44" s="11"/>
      <c r="E44" s="12"/>
      <c r="F44" s="12"/>
      <c r="G44" s="12"/>
      <c r="H44" s="39" t="str">
        <f t="shared" si="10"/>
        <v/>
      </c>
      <c r="I44" s="11"/>
      <c r="J44" s="40" t="str">
        <f t="shared" si="1"/>
        <v/>
      </c>
      <c r="K44" s="11"/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11" t="s">
        <v>22</v>
      </c>
      <c r="S44" s="40" t="str">
        <f t="shared" si="8"/>
        <v>N</v>
      </c>
      <c r="T44" s="11"/>
      <c r="U44" s="40" t="str">
        <f t="shared" si="9"/>
        <v/>
      </c>
      <c r="W44" s="40">
        <f t="shared" si="11"/>
        <v>6</v>
      </c>
      <c r="X44" s="40">
        <f t="shared" si="12"/>
        <v>0</v>
      </c>
      <c r="Y44" s="40">
        <f t="shared" si="13"/>
        <v>6</v>
      </c>
      <c r="Z44" s="40">
        <f t="shared" si="14"/>
        <v>0</v>
      </c>
      <c r="AB44">
        <f t="shared" si="6"/>
        <v>3.5</v>
      </c>
      <c r="AC44">
        <f t="shared" si="7"/>
        <v>2.5</v>
      </c>
    </row>
    <row r="45" spans="1:29" ht="20" customHeight="1">
      <c r="A45" s="4">
        <v>744</v>
      </c>
      <c r="B45" s="11"/>
      <c r="C45" s="11"/>
      <c r="D45" s="11"/>
      <c r="E45" s="12"/>
      <c r="F45" s="12"/>
      <c r="G45" s="12"/>
      <c r="H45" s="39" t="str">
        <f t="shared" si="10"/>
        <v/>
      </c>
      <c r="I45" s="11"/>
      <c r="J45" s="40" t="str">
        <f t="shared" si="1"/>
        <v/>
      </c>
      <c r="K45" s="11"/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11" t="s">
        <v>22</v>
      </c>
      <c r="S45" s="40" t="str">
        <f t="shared" si="8"/>
        <v>N</v>
      </c>
      <c r="T45" s="11"/>
      <c r="U45" s="40" t="str">
        <f t="shared" si="9"/>
        <v/>
      </c>
      <c r="W45" s="40">
        <f t="shared" si="11"/>
        <v>6</v>
      </c>
      <c r="X45" s="40">
        <f t="shared" si="12"/>
        <v>0</v>
      </c>
      <c r="Y45" s="40">
        <f t="shared" si="13"/>
        <v>6</v>
      </c>
      <c r="Z45" s="40">
        <f t="shared" si="14"/>
        <v>0</v>
      </c>
      <c r="AB45">
        <f t="shared" si="6"/>
        <v>3.5</v>
      </c>
      <c r="AC45">
        <f t="shared" si="7"/>
        <v>2.5</v>
      </c>
    </row>
    <row r="46" spans="1:29" ht="20" customHeight="1">
      <c r="A46" s="4">
        <v>745</v>
      </c>
      <c r="B46" s="11"/>
      <c r="C46" s="11"/>
      <c r="D46" s="11"/>
      <c r="E46" s="12"/>
      <c r="F46" s="12"/>
      <c r="G46" s="12"/>
      <c r="H46" s="39" t="str">
        <f t="shared" si="10"/>
        <v/>
      </c>
      <c r="I46" s="11"/>
      <c r="J46" s="40" t="str">
        <f t="shared" si="1"/>
        <v/>
      </c>
      <c r="K46" s="11"/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11" t="s">
        <v>22</v>
      </c>
      <c r="S46" s="40" t="str">
        <f t="shared" si="8"/>
        <v>N</v>
      </c>
      <c r="T46" s="11"/>
      <c r="U46" s="40" t="str">
        <f t="shared" si="9"/>
        <v/>
      </c>
      <c r="W46" s="40">
        <f t="shared" si="11"/>
        <v>6</v>
      </c>
      <c r="X46" s="40">
        <f t="shared" si="12"/>
        <v>0</v>
      </c>
      <c r="Y46" s="40">
        <f t="shared" si="13"/>
        <v>6</v>
      </c>
      <c r="Z46" s="40">
        <f t="shared" si="14"/>
        <v>0</v>
      </c>
      <c r="AB46">
        <f t="shared" si="6"/>
        <v>3.5</v>
      </c>
      <c r="AC46">
        <f t="shared" si="7"/>
        <v>2.5</v>
      </c>
    </row>
    <row r="47" spans="1:29" ht="20" customHeight="1">
      <c r="A47" s="4">
        <v>746</v>
      </c>
      <c r="B47" s="11"/>
      <c r="C47" s="11"/>
      <c r="D47" s="11"/>
      <c r="E47" s="12"/>
      <c r="F47" s="12"/>
      <c r="G47" s="12"/>
      <c r="H47" s="39" t="str">
        <f t="shared" si="10"/>
        <v/>
      </c>
      <c r="I47" s="11"/>
      <c r="J47" s="40" t="str">
        <f t="shared" si="1"/>
        <v/>
      </c>
      <c r="K47" s="11"/>
      <c r="M47" s="11" t="s">
        <v>22</v>
      </c>
      <c r="N47" s="11" t="s">
        <v>22</v>
      </c>
      <c r="O47" s="11" t="s">
        <v>22</v>
      </c>
      <c r="P47" s="11" t="s">
        <v>22</v>
      </c>
      <c r="Q47" s="11" t="s">
        <v>22</v>
      </c>
      <c r="R47" s="11" t="s">
        <v>22</v>
      </c>
      <c r="S47" s="40" t="str">
        <f t="shared" si="8"/>
        <v>N</v>
      </c>
      <c r="T47" s="11"/>
      <c r="U47" s="40" t="str">
        <f t="shared" si="9"/>
        <v/>
      </c>
      <c r="W47" s="40">
        <f t="shared" si="11"/>
        <v>6</v>
      </c>
      <c r="X47" s="40">
        <f t="shared" si="12"/>
        <v>0</v>
      </c>
      <c r="Y47" s="40">
        <f t="shared" si="13"/>
        <v>6</v>
      </c>
      <c r="Z47" s="40">
        <f t="shared" si="14"/>
        <v>0</v>
      </c>
      <c r="AB47">
        <f t="shared" si="6"/>
        <v>3.5</v>
      </c>
      <c r="AC47">
        <f t="shared" si="7"/>
        <v>2.5</v>
      </c>
    </row>
    <row r="48" spans="1:29" ht="20" customHeight="1">
      <c r="A48" s="4">
        <v>747</v>
      </c>
      <c r="B48" s="11"/>
      <c r="C48" s="11"/>
      <c r="D48" s="11"/>
      <c r="E48" s="12"/>
      <c r="F48" s="12"/>
      <c r="G48" s="12"/>
      <c r="H48" s="39" t="str">
        <f t="shared" si="10"/>
        <v/>
      </c>
      <c r="I48" s="11"/>
      <c r="J48" s="40" t="str">
        <f t="shared" si="1"/>
        <v/>
      </c>
      <c r="K48" s="11"/>
      <c r="M48" s="11" t="s">
        <v>22</v>
      </c>
      <c r="N48" s="11" t="s">
        <v>22</v>
      </c>
      <c r="O48" s="11" t="s">
        <v>22</v>
      </c>
      <c r="P48" s="11" t="s">
        <v>22</v>
      </c>
      <c r="Q48" s="11" t="s">
        <v>22</v>
      </c>
      <c r="R48" s="11" t="s">
        <v>22</v>
      </c>
      <c r="S48" s="40" t="str">
        <f t="shared" si="8"/>
        <v>N</v>
      </c>
      <c r="T48" s="11"/>
      <c r="U48" s="40" t="str">
        <f t="shared" si="9"/>
        <v/>
      </c>
      <c r="W48" s="40">
        <f t="shared" si="11"/>
        <v>6</v>
      </c>
      <c r="X48" s="40">
        <f t="shared" si="12"/>
        <v>0</v>
      </c>
      <c r="Y48" s="40">
        <f t="shared" si="13"/>
        <v>6</v>
      </c>
      <c r="Z48" s="40">
        <f t="shared" si="14"/>
        <v>0</v>
      </c>
      <c r="AB48">
        <f t="shared" si="6"/>
        <v>3.5</v>
      </c>
      <c r="AC48">
        <f t="shared" si="7"/>
        <v>2.5</v>
      </c>
    </row>
    <row r="49" spans="1:29" ht="20" customHeight="1">
      <c r="A49" s="4">
        <v>748</v>
      </c>
      <c r="B49" s="11"/>
      <c r="C49" s="11"/>
      <c r="D49" s="11"/>
      <c r="E49" s="12"/>
      <c r="F49" s="12"/>
      <c r="G49" s="12"/>
      <c r="H49" s="39" t="str">
        <f t="shared" si="10"/>
        <v/>
      </c>
      <c r="I49" s="11"/>
      <c r="J49" s="40" t="str">
        <f t="shared" si="1"/>
        <v/>
      </c>
      <c r="K49" s="11"/>
      <c r="M49" s="11" t="s">
        <v>22</v>
      </c>
      <c r="N49" s="11" t="s">
        <v>22</v>
      </c>
      <c r="O49" s="11" t="s">
        <v>22</v>
      </c>
      <c r="P49" s="11" t="s">
        <v>22</v>
      </c>
      <c r="Q49" s="11" t="s">
        <v>22</v>
      </c>
      <c r="R49" s="11" t="s">
        <v>22</v>
      </c>
      <c r="S49" s="40" t="str">
        <f t="shared" si="8"/>
        <v>N</v>
      </c>
      <c r="T49" s="11"/>
      <c r="U49" s="40" t="str">
        <f t="shared" si="9"/>
        <v/>
      </c>
      <c r="W49" s="40">
        <f t="shared" si="11"/>
        <v>6</v>
      </c>
      <c r="X49" s="40">
        <f t="shared" si="12"/>
        <v>0</v>
      </c>
      <c r="Y49" s="40">
        <f t="shared" si="13"/>
        <v>6</v>
      </c>
      <c r="Z49" s="40">
        <f t="shared" si="14"/>
        <v>0</v>
      </c>
      <c r="AB49">
        <f t="shared" si="6"/>
        <v>3.5</v>
      </c>
      <c r="AC49">
        <f t="shared" si="7"/>
        <v>2.5</v>
      </c>
    </row>
    <row r="50" spans="1:29" ht="20" customHeight="1">
      <c r="A50" s="4">
        <v>749</v>
      </c>
      <c r="B50" s="11"/>
      <c r="C50" s="11"/>
      <c r="D50" s="11"/>
      <c r="E50" s="12"/>
      <c r="F50" s="12"/>
      <c r="G50" s="12"/>
      <c r="H50" s="39" t="str">
        <f t="shared" si="10"/>
        <v/>
      </c>
      <c r="I50" s="11"/>
      <c r="J50" s="40" t="str">
        <f t="shared" si="1"/>
        <v/>
      </c>
      <c r="K50" s="11"/>
      <c r="M50" s="11" t="s">
        <v>22</v>
      </c>
      <c r="N50" s="11" t="s">
        <v>22</v>
      </c>
      <c r="O50" s="11" t="s">
        <v>22</v>
      </c>
      <c r="P50" s="11" t="s">
        <v>22</v>
      </c>
      <c r="Q50" s="11" t="s">
        <v>22</v>
      </c>
      <c r="R50" s="11" t="s">
        <v>22</v>
      </c>
      <c r="S50" s="40" t="str">
        <f t="shared" si="8"/>
        <v>N</v>
      </c>
      <c r="T50" s="11"/>
      <c r="U50" s="40" t="str">
        <f t="shared" si="9"/>
        <v/>
      </c>
      <c r="W50" s="40">
        <f t="shared" si="11"/>
        <v>6</v>
      </c>
      <c r="X50" s="40">
        <f t="shared" si="12"/>
        <v>0</v>
      </c>
      <c r="Y50" s="40">
        <f t="shared" si="13"/>
        <v>6</v>
      </c>
      <c r="Z50" s="40">
        <f t="shared" si="14"/>
        <v>0</v>
      </c>
      <c r="AB50">
        <f t="shared" si="6"/>
        <v>3.5</v>
      </c>
      <c r="AC50">
        <f t="shared" si="7"/>
        <v>2.5</v>
      </c>
    </row>
    <row r="51" spans="1:29" ht="20" customHeight="1">
      <c r="A51" s="4">
        <v>750</v>
      </c>
      <c r="B51" s="11"/>
      <c r="C51" s="11"/>
      <c r="D51" s="11"/>
      <c r="E51" s="12"/>
      <c r="F51" s="12"/>
      <c r="G51" s="12"/>
      <c r="H51" s="39" t="str">
        <f t="shared" si="10"/>
        <v/>
      </c>
      <c r="I51" s="11"/>
      <c r="J51" s="40" t="str">
        <f t="shared" si="1"/>
        <v/>
      </c>
      <c r="K51" s="11"/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11" t="s">
        <v>22</v>
      </c>
      <c r="S51" s="40" t="str">
        <f t="shared" si="8"/>
        <v>N</v>
      </c>
      <c r="T51" s="11"/>
      <c r="U51" s="40" t="str">
        <f t="shared" si="9"/>
        <v/>
      </c>
      <c r="W51" s="40">
        <f t="shared" si="11"/>
        <v>6</v>
      </c>
      <c r="X51" s="40">
        <f t="shared" si="12"/>
        <v>0</v>
      </c>
      <c r="Y51" s="40">
        <f t="shared" si="13"/>
        <v>6</v>
      </c>
      <c r="Z51" s="40">
        <f t="shared" si="14"/>
        <v>0</v>
      </c>
      <c r="AB51">
        <f t="shared" si="6"/>
        <v>3.5</v>
      </c>
      <c r="AC51">
        <f t="shared" si="7"/>
        <v>2.5</v>
      </c>
    </row>
    <row r="52" spans="1:29" ht="18" customHeight="1">
      <c r="I52" s="11">
        <f>SUM(I2:I51)</f>
        <v>0</v>
      </c>
      <c r="J52" s="18">
        <f>COUNTIF(J2:J51,"O")</f>
        <v>0</v>
      </c>
      <c r="K52" s="11">
        <f>SUM(K2:K51)</f>
        <v>0</v>
      </c>
    </row>
    <row r="53" spans="1:29" ht="18" customHeight="1"/>
    <row r="54" spans="1:29" ht="18" customHeight="1"/>
    <row r="55" spans="1:29" ht="18" customHeight="1"/>
    <row r="56" spans="1:29" ht="18" customHeight="1"/>
    <row r="57" spans="1:29" ht="18" customHeight="1"/>
    <row r="58" spans="1:29" ht="18" customHeight="1"/>
    <row r="59" spans="1:29" ht="18" customHeight="1"/>
    <row r="60" spans="1:29" ht="18" customHeight="1"/>
    <row r="61" spans="1:29" ht="18" customHeight="1"/>
    <row r="62" spans="1:29" ht="18" customHeight="1"/>
    <row r="63" spans="1:29" ht="18" customHeight="1"/>
    <row r="64" spans="1:29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</sheetData>
  <phoneticPr fontId="0" type="noConversion"/>
  <printOptions horizontalCentered="1"/>
  <pageMargins left="0.39370078740157483" right="0.39370078740157483" top="1.0629921259842521" bottom="0.86614173228346458" header="0.51181102362204722" footer="0.51181102362204722"/>
  <pageSetup paperSize="9" scale="90" fitToWidth="2" orientation="portrait" horizontalDpi="300" verticalDpi="300"/>
  <headerFooter alignWithMargins="0">
    <oddHeader>&amp;C&amp;"Arial,Gras"&amp;12Passage de Grades&amp;10
&amp;"Arial,Gras italique"&amp;12&amp;A</oddHeader>
    <oddFooter xml:space="preserve">&amp;L
&amp;RDate : 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39997558519241921"/>
  </sheetPr>
  <dimension ref="A1:R48"/>
  <sheetViews>
    <sheetView view="pageBreakPreview" zoomScale="115" zoomScaleSheetLayoutView="115" workbookViewId="0">
      <selection activeCell="I42" sqref="I42"/>
    </sheetView>
  </sheetViews>
  <sheetFormatPr baseColWidth="10" defaultColWidth="11.5" defaultRowHeight="12" x14ac:dyDescent="0"/>
  <cols>
    <col min="1" max="2" width="6.33203125" style="49" customWidth="1"/>
    <col min="3" max="3" width="10" style="46" customWidth="1"/>
    <col min="4" max="4" width="10.1640625" style="46" customWidth="1"/>
    <col min="5" max="5" width="10" style="46" customWidth="1"/>
    <col min="6" max="6" width="11.5" style="46"/>
    <col min="7" max="7" width="8.6640625" style="46" customWidth="1"/>
    <col min="8" max="8" width="11.5" style="46"/>
    <col min="9" max="9" width="29" style="52" customWidth="1"/>
    <col min="10" max="16384" width="11.5" style="46"/>
  </cols>
  <sheetData>
    <row r="1" spans="1:18">
      <c r="A1" s="42"/>
      <c r="B1" s="42"/>
      <c r="C1" s="42"/>
      <c r="D1" s="42"/>
      <c r="E1" s="42"/>
      <c r="F1" s="42"/>
      <c r="G1" s="42"/>
      <c r="H1" s="42"/>
      <c r="I1" s="43"/>
    </row>
    <row r="2" spans="1:18">
      <c r="A2" s="42"/>
      <c r="B2" s="42"/>
      <c r="C2" s="42"/>
      <c r="D2" s="42"/>
      <c r="E2" s="42"/>
      <c r="F2" s="42"/>
      <c r="G2" s="42"/>
      <c r="H2" s="42"/>
      <c r="I2" s="43"/>
    </row>
    <row r="3" spans="1:18">
      <c r="A3" s="42"/>
      <c r="B3" s="42"/>
      <c r="C3" s="42"/>
      <c r="D3" s="42"/>
      <c r="E3" s="42"/>
      <c r="F3" s="42"/>
      <c r="G3" s="42"/>
      <c r="H3" s="42"/>
      <c r="I3" s="43"/>
    </row>
    <row r="4" spans="1:18">
      <c r="A4" s="42"/>
      <c r="B4" s="42"/>
      <c r="C4" s="42"/>
      <c r="D4" s="42"/>
      <c r="E4" s="42"/>
      <c r="F4" s="42"/>
      <c r="G4" s="42"/>
      <c r="H4" s="42"/>
      <c r="I4" s="43"/>
    </row>
    <row r="5" spans="1:18">
      <c r="A5" s="42"/>
      <c r="B5" s="42"/>
      <c r="C5" s="42"/>
      <c r="D5" s="42"/>
      <c r="E5" s="42"/>
      <c r="F5" s="42"/>
      <c r="G5" s="42"/>
      <c r="H5" s="42"/>
      <c r="I5" s="43"/>
    </row>
    <row r="6" spans="1:18">
      <c r="A6" s="42"/>
      <c r="B6" s="42"/>
      <c r="C6" s="42"/>
      <c r="D6" s="42"/>
      <c r="E6" s="42"/>
      <c r="F6" s="42"/>
      <c r="G6" s="42"/>
      <c r="H6" s="42"/>
      <c r="I6" s="43"/>
    </row>
    <row r="7" spans="1:18" ht="15">
      <c r="A7" s="107" t="s">
        <v>76</v>
      </c>
      <c r="B7" s="107"/>
      <c r="C7" s="107"/>
      <c r="D7" s="107"/>
      <c r="E7" s="108" t="str">
        <f>IF(Bilan!B2="","",Bilan!B2)</f>
        <v/>
      </c>
      <c r="F7" s="108"/>
      <c r="G7" s="108"/>
      <c r="H7" s="65" t="s">
        <v>75</v>
      </c>
      <c r="I7" s="64" t="str">
        <f>IF(Bilan!D2="","",Bilan!D2)</f>
        <v/>
      </c>
    </row>
    <row r="9" spans="1:18">
      <c r="A9" s="106" t="s">
        <v>64</v>
      </c>
      <c r="B9" s="106"/>
      <c r="C9" s="106"/>
      <c r="D9" s="106"/>
      <c r="E9" s="106"/>
      <c r="F9" s="106"/>
      <c r="G9" s="106"/>
      <c r="H9" s="106"/>
      <c r="I9" s="106"/>
    </row>
    <row r="11" spans="1:18" s="49" customFormat="1" ht="18.75" customHeight="1">
      <c r="A11" s="47" t="s">
        <v>0</v>
      </c>
      <c r="B11" s="47" t="s">
        <v>65</v>
      </c>
      <c r="C11" s="47" t="s">
        <v>66</v>
      </c>
      <c r="D11" s="47" t="s">
        <v>67</v>
      </c>
      <c r="E11" s="47" t="s">
        <v>68</v>
      </c>
      <c r="F11" s="47" t="s">
        <v>69</v>
      </c>
      <c r="G11" s="47" t="s">
        <v>70</v>
      </c>
      <c r="H11" s="47" t="s">
        <v>71</v>
      </c>
      <c r="I11" s="48" t="s">
        <v>72</v>
      </c>
      <c r="L11" s="46"/>
      <c r="M11" s="46"/>
      <c r="N11" s="46"/>
      <c r="O11" s="46"/>
      <c r="P11" s="46"/>
      <c r="Q11" s="46"/>
      <c r="R11" s="46"/>
    </row>
    <row r="12" spans="1:18" ht="20" customHeight="1">
      <c r="A12" s="47">
        <v>701</v>
      </c>
      <c r="B12" s="47" t="str">
        <f ca="1">IF('7èm DAN'!E2="","",INT((TODAY()-'7èm DAN'!E2)/365))</f>
        <v/>
      </c>
      <c r="C12" s="50"/>
      <c r="D12" s="50"/>
      <c r="E12" s="50"/>
      <c r="F12" s="50"/>
      <c r="G12" s="50"/>
      <c r="H12" s="50"/>
      <c r="I12" s="51"/>
    </row>
    <row r="13" spans="1:18" ht="20" customHeight="1">
      <c r="A13" s="47">
        <v>702</v>
      </c>
      <c r="B13" s="47" t="str">
        <f ca="1">IF('7èm DAN'!E3="","",INT((TODAY()-'7èm DAN'!E3)/365))</f>
        <v/>
      </c>
      <c r="C13" s="50"/>
      <c r="D13" s="50"/>
      <c r="E13" s="50"/>
      <c r="F13" s="50"/>
      <c r="G13" s="50"/>
      <c r="H13" s="50"/>
      <c r="I13" s="51"/>
    </row>
    <row r="14" spans="1:18" ht="20" customHeight="1">
      <c r="A14" s="47">
        <v>703</v>
      </c>
      <c r="B14" s="47" t="str">
        <f ca="1">IF('7èm DAN'!E4="","",INT((TODAY()-'7èm DAN'!E4)/365))</f>
        <v/>
      </c>
      <c r="C14" s="50"/>
      <c r="D14" s="50"/>
      <c r="E14" s="50"/>
      <c r="F14" s="50"/>
      <c r="G14" s="50"/>
      <c r="H14" s="50"/>
      <c r="I14" s="51"/>
    </row>
    <row r="15" spans="1:18" ht="20" customHeight="1">
      <c r="A15" s="47">
        <v>704</v>
      </c>
      <c r="B15" s="47" t="str">
        <f ca="1">IF('7èm DAN'!E5="","",INT((TODAY()-'7èm DAN'!E5)/365))</f>
        <v/>
      </c>
      <c r="C15" s="50"/>
      <c r="D15" s="50"/>
      <c r="E15" s="50"/>
      <c r="F15" s="50"/>
      <c r="G15" s="50"/>
      <c r="H15" s="50"/>
      <c r="I15" s="51"/>
    </row>
    <row r="16" spans="1:18" ht="20" customHeight="1">
      <c r="A16" s="47">
        <v>705</v>
      </c>
      <c r="B16" s="47" t="str">
        <f ca="1">IF('7èm DAN'!E6="","",INT((TODAY()-'7èm DAN'!E6)/365))</f>
        <v/>
      </c>
      <c r="C16" s="50"/>
      <c r="D16" s="50"/>
      <c r="E16" s="50"/>
      <c r="F16" s="50"/>
      <c r="G16" s="50"/>
      <c r="H16" s="50"/>
      <c r="I16" s="51"/>
    </row>
    <row r="17" spans="1:9" ht="20" customHeight="1">
      <c r="A17" s="47">
        <v>706</v>
      </c>
      <c r="B17" s="47" t="str">
        <f ca="1">IF('7èm DAN'!E7="","",INT((TODAY()-'7èm DAN'!E7)/365))</f>
        <v/>
      </c>
      <c r="C17" s="50"/>
      <c r="D17" s="50"/>
      <c r="E17" s="50"/>
      <c r="F17" s="50"/>
      <c r="G17" s="50"/>
      <c r="H17" s="50"/>
      <c r="I17" s="51"/>
    </row>
    <row r="18" spans="1:9" ht="20" customHeight="1">
      <c r="A18" s="47">
        <v>707</v>
      </c>
      <c r="B18" s="47" t="str">
        <f ca="1">IF('7èm DAN'!E8="","",INT((TODAY()-'7èm DAN'!E8)/365))</f>
        <v/>
      </c>
      <c r="C18" s="50"/>
      <c r="D18" s="50"/>
      <c r="E18" s="50"/>
      <c r="F18" s="50"/>
      <c r="G18" s="50"/>
      <c r="H18" s="50"/>
      <c r="I18" s="51"/>
    </row>
    <row r="19" spans="1:9" ht="20" customHeight="1">
      <c r="A19" s="47">
        <v>708</v>
      </c>
      <c r="B19" s="47" t="str">
        <f ca="1">IF('7èm DAN'!E9="","",INT((TODAY()-'7èm DAN'!E9)/365))</f>
        <v/>
      </c>
      <c r="C19" s="50"/>
      <c r="D19" s="50"/>
      <c r="E19" s="50"/>
      <c r="F19" s="50"/>
      <c r="G19" s="50"/>
      <c r="H19" s="50"/>
      <c r="I19" s="51"/>
    </row>
    <row r="20" spans="1:9" ht="20" customHeight="1">
      <c r="A20" s="47">
        <v>709</v>
      </c>
      <c r="B20" s="47" t="str">
        <f ca="1">IF('7èm DAN'!E10="","",INT((TODAY()-'7èm DAN'!E10)/365))</f>
        <v/>
      </c>
      <c r="C20" s="50"/>
      <c r="D20" s="50"/>
      <c r="E20" s="50"/>
      <c r="F20" s="50"/>
      <c r="G20" s="50"/>
      <c r="H20" s="50"/>
      <c r="I20" s="51"/>
    </row>
    <row r="21" spans="1:9" ht="20" customHeight="1">
      <c r="A21" s="47">
        <v>710</v>
      </c>
      <c r="B21" s="47" t="str">
        <f ca="1">IF('7èm DAN'!E11="","",INT((TODAY()-'7èm DAN'!E11)/365))</f>
        <v/>
      </c>
      <c r="C21" s="50"/>
      <c r="D21" s="50"/>
      <c r="E21" s="50"/>
      <c r="F21" s="50"/>
      <c r="G21" s="50"/>
      <c r="H21" s="50"/>
      <c r="I21" s="51"/>
    </row>
    <row r="22" spans="1:9" ht="20" customHeight="1">
      <c r="A22" s="47">
        <v>711</v>
      </c>
      <c r="B22" s="47" t="str">
        <f ca="1">IF('7èm DAN'!E12="","",INT((TODAY()-'7èm DAN'!E12)/365))</f>
        <v/>
      </c>
      <c r="C22" s="50"/>
      <c r="D22" s="50"/>
      <c r="E22" s="50"/>
      <c r="F22" s="50"/>
      <c r="G22" s="50"/>
      <c r="H22" s="50"/>
      <c r="I22" s="51"/>
    </row>
    <row r="23" spans="1:9" ht="20" customHeight="1">
      <c r="A23" s="47">
        <v>712</v>
      </c>
      <c r="B23" s="47" t="str">
        <f ca="1">IF('7èm DAN'!E13="","",INT((TODAY()-'7èm DAN'!E13)/365))</f>
        <v/>
      </c>
      <c r="C23" s="50"/>
      <c r="D23" s="50"/>
      <c r="E23" s="50"/>
      <c r="F23" s="50"/>
      <c r="G23" s="50"/>
      <c r="H23" s="50"/>
      <c r="I23" s="51"/>
    </row>
    <row r="24" spans="1:9" ht="20" customHeight="1">
      <c r="A24" s="47">
        <v>713</v>
      </c>
      <c r="B24" s="47" t="str">
        <f ca="1">IF('7èm DAN'!E14="","",INT((TODAY()-'7èm DAN'!E14)/365))</f>
        <v/>
      </c>
      <c r="C24" s="50"/>
      <c r="D24" s="50"/>
      <c r="E24" s="50"/>
      <c r="F24" s="50"/>
      <c r="G24" s="50"/>
      <c r="H24" s="50"/>
      <c r="I24" s="51"/>
    </row>
    <row r="25" spans="1:9" ht="20" customHeight="1">
      <c r="A25" s="47">
        <v>714</v>
      </c>
      <c r="B25" s="47" t="str">
        <f ca="1">IF('7èm DAN'!E15="","",INT((TODAY()-'7èm DAN'!E15)/365))</f>
        <v/>
      </c>
      <c r="C25" s="50"/>
      <c r="D25" s="50"/>
      <c r="E25" s="50"/>
      <c r="F25" s="50"/>
      <c r="G25" s="50"/>
      <c r="H25" s="50"/>
      <c r="I25" s="51"/>
    </row>
    <row r="26" spans="1:9" ht="20" customHeight="1">
      <c r="A26" s="47">
        <v>715</v>
      </c>
      <c r="B26" s="47" t="str">
        <f ca="1">IF('7èm DAN'!E16="","",INT((TODAY()-'7èm DAN'!E16)/365))</f>
        <v/>
      </c>
      <c r="C26" s="50"/>
      <c r="D26" s="50"/>
      <c r="E26" s="50"/>
      <c r="F26" s="50"/>
      <c r="G26" s="50"/>
      <c r="H26" s="50"/>
      <c r="I26" s="51"/>
    </row>
    <row r="27" spans="1:9" ht="20" customHeight="1">
      <c r="A27" s="47">
        <v>716</v>
      </c>
      <c r="B27" s="47" t="str">
        <f ca="1">IF('7èm DAN'!E17="","",INT((TODAY()-'7èm DAN'!E17)/365))</f>
        <v/>
      </c>
      <c r="C27" s="50"/>
      <c r="D27" s="50"/>
      <c r="E27" s="50"/>
      <c r="F27" s="50"/>
      <c r="G27" s="50"/>
      <c r="H27" s="50"/>
      <c r="I27" s="51"/>
    </row>
    <row r="28" spans="1:9" ht="20" customHeight="1">
      <c r="A28" s="47">
        <v>717</v>
      </c>
      <c r="B28" s="47" t="str">
        <f ca="1">IF('7èm DAN'!E18="","",INT((TODAY()-'7èm DAN'!E18)/365))</f>
        <v/>
      </c>
      <c r="C28" s="50"/>
      <c r="D28" s="50"/>
      <c r="E28" s="50"/>
      <c r="F28" s="50"/>
      <c r="G28" s="50"/>
      <c r="H28" s="50"/>
      <c r="I28" s="51"/>
    </row>
    <row r="29" spans="1:9" ht="20" customHeight="1">
      <c r="A29" s="47">
        <v>718</v>
      </c>
      <c r="B29" s="47" t="str">
        <f ca="1">IF('7èm DAN'!E19="","",INT((TODAY()-'7èm DAN'!E19)/365))</f>
        <v/>
      </c>
      <c r="C29" s="50"/>
      <c r="D29" s="50"/>
      <c r="E29" s="50"/>
      <c r="F29" s="50"/>
      <c r="G29" s="50"/>
      <c r="H29" s="50"/>
      <c r="I29" s="51"/>
    </row>
    <row r="30" spans="1:9" ht="20" customHeight="1">
      <c r="A30" s="47">
        <v>719</v>
      </c>
      <c r="B30" s="47" t="str">
        <f ca="1">IF('7èm DAN'!E20="","",INT((TODAY()-'7èm DAN'!E20)/365))</f>
        <v/>
      </c>
      <c r="C30" s="50"/>
      <c r="D30" s="50"/>
      <c r="E30" s="50"/>
      <c r="F30" s="50"/>
      <c r="G30" s="50"/>
      <c r="H30" s="50"/>
      <c r="I30" s="51"/>
    </row>
    <row r="31" spans="1:9" ht="20" customHeight="1">
      <c r="A31" s="47">
        <v>720</v>
      </c>
      <c r="B31" s="47" t="str">
        <f ca="1">IF('7èm DAN'!E21="","",INT((TODAY()-'7èm DAN'!E21)/365))</f>
        <v/>
      </c>
      <c r="C31" s="50"/>
      <c r="D31" s="50"/>
      <c r="E31" s="50"/>
      <c r="F31" s="50"/>
      <c r="G31" s="50"/>
      <c r="H31" s="50"/>
      <c r="I31" s="51"/>
    </row>
    <row r="32" spans="1:9" ht="20" customHeight="1">
      <c r="A32" s="47">
        <v>721</v>
      </c>
      <c r="B32" s="47" t="str">
        <f ca="1">IF('7èm DAN'!E22="","",INT((TODAY()-'7èm DAN'!E22)/365))</f>
        <v/>
      </c>
      <c r="C32" s="50"/>
      <c r="D32" s="50"/>
      <c r="E32" s="50"/>
      <c r="F32" s="50"/>
      <c r="G32" s="50"/>
      <c r="H32" s="50"/>
      <c r="I32" s="51"/>
    </row>
    <row r="33" spans="1:9" ht="20" customHeight="1">
      <c r="A33" s="47">
        <v>722</v>
      </c>
      <c r="B33" s="47" t="str">
        <f ca="1">IF('7èm DAN'!E23="","",INT((TODAY()-'7èm DAN'!E23)/365))</f>
        <v/>
      </c>
      <c r="C33" s="50"/>
      <c r="D33" s="50"/>
      <c r="E33" s="50"/>
      <c r="F33" s="50"/>
      <c r="G33" s="50"/>
      <c r="H33" s="50"/>
      <c r="I33" s="51"/>
    </row>
    <row r="34" spans="1:9" ht="20" customHeight="1">
      <c r="A34" s="47">
        <v>723</v>
      </c>
      <c r="B34" s="47" t="str">
        <f ca="1">IF('7èm DAN'!E24="","",INT((TODAY()-'7èm DAN'!E24)/365))</f>
        <v/>
      </c>
      <c r="C34" s="50"/>
      <c r="D34" s="50"/>
      <c r="E34" s="50"/>
      <c r="F34" s="50"/>
      <c r="G34" s="50"/>
      <c r="H34" s="50"/>
      <c r="I34" s="51"/>
    </row>
    <row r="35" spans="1:9" ht="20" customHeight="1">
      <c r="A35" s="47">
        <v>724</v>
      </c>
      <c r="B35" s="47" t="str">
        <f ca="1">IF('7èm DAN'!E25="","",INT((TODAY()-'7èm DAN'!E25)/365))</f>
        <v/>
      </c>
      <c r="C35" s="50"/>
      <c r="D35" s="50"/>
      <c r="E35" s="50"/>
      <c r="F35" s="50"/>
      <c r="G35" s="50"/>
      <c r="H35" s="50"/>
      <c r="I35" s="51"/>
    </row>
    <row r="36" spans="1:9" ht="20" customHeight="1">
      <c r="A36" s="47">
        <v>725</v>
      </c>
      <c r="B36" s="47" t="str">
        <f ca="1">IF('7èm DAN'!E26="","",INT((TODAY()-'7èm DAN'!E26)/365))</f>
        <v/>
      </c>
      <c r="C36" s="50"/>
      <c r="D36" s="50"/>
      <c r="E36" s="50"/>
      <c r="F36" s="50"/>
      <c r="G36" s="50"/>
      <c r="H36" s="50"/>
      <c r="I36" s="51"/>
    </row>
    <row r="37" spans="1:9" ht="20" customHeight="1">
      <c r="A37" s="47">
        <v>726</v>
      </c>
      <c r="B37" s="47" t="str">
        <f ca="1">IF('7èm DAN'!E27="","",INT((TODAY()-'7èm DAN'!E27)/365))</f>
        <v/>
      </c>
      <c r="C37" s="50"/>
      <c r="D37" s="50"/>
      <c r="E37" s="50"/>
      <c r="F37" s="50"/>
      <c r="G37" s="50"/>
      <c r="H37" s="50"/>
      <c r="I37" s="51"/>
    </row>
    <row r="38" spans="1:9" ht="20" customHeight="1">
      <c r="A38" s="47">
        <v>727</v>
      </c>
      <c r="B38" s="47" t="str">
        <f ca="1">IF('7èm DAN'!E28="","",INT((TODAY()-'7èm DAN'!E28)/365))</f>
        <v/>
      </c>
      <c r="C38" s="50"/>
      <c r="D38" s="50"/>
      <c r="E38" s="50"/>
      <c r="F38" s="50"/>
      <c r="G38" s="50"/>
      <c r="H38" s="50"/>
      <c r="I38" s="51"/>
    </row>
    <row r="39" spans="1:9" ht="20" customHeight="1">
      <c r="A39" s="47">
        <v>728</v>
      </c>
      <c r="B39" s="47" t="str">
        <f ca="1">IF('7èm DAN'!E29="","",INT((TODAY()-'7èm DAN'!E29)/365))</f>
        <v/>
      </c>
      <c r="C39" s="50"/>
      <c r="D39" s="50"/>
      <c r="E39" s="50"/>
      <c r="F39" s="50"/>
      <c r="G39" s="50"/>
      <c r="H39" s="50"/>
      <c r="I39" s="51"/>
    </row>
    <row r="40" spans="1:9" ht="20" customHeight="1">
      <c r="A40" s="47">
        <v>729</v>
      </c>
      <c r="B40" s="47" t="str">
        <f ca="1">IF('7èm DAN'!E30="","",INT((TODAY()-'7èm DAN'!E30)/365))</f>
        <v/>
      </c>
      <c r="C40" s="50"/>
      <c r="D40" s="50"/>
      <c r="E40" s="50"/>
      <c r="F40" s="50"/>
      <c r="G40" s="50"/>
      <c r="H40" s="50"/>
      <c r="I40" s="51"/>
    </row>
    <row r="41" spans="1:9" ht="20" customHeight="1">
      <c r="A41" s="47">
        <v>730</v>
      </c>
      <c r="B41" s="47" t="str">
        <f ca="1">IF('7èm DAN'!E31="","",INT((TODAY()-'7èm DAN'!E31)/365))</f>
        <v/>
      </c>
      <c r="C41" s="50"/>
      <c r="D41" s="50"/>
      <c r="E41" s="50"/>
      <c r="F41" s="50"/>
      <c r="G41" s="50"/>
      <c r="H41" s="50"/>
      <c r="I41" s="51"/>
    </row>
    <row r="44" spans="1:9">
      <c r="E44" s="53"/>
      <c r="F44" s="54"/>
      <c r="G44" s="55"/>
    </row>
    <row r="45" spans="1:9">
      <c r="A45" s="56" t="s">
        <v>73</v>
      </c>
      <c r="B45" s="56"/>
      <c r="E45" s="57"/>
      <c r="G45" s="58"/>
    </row>
    <row r="46" spans="1:9">
      <c r="E46" s="59"/>
      <c r="F46" s="60"/>
      <c r="G46" s="61"/>
      <c r="I46" s="62"/>
    </row>
    <row r="48" spans="1:9">
      <c r="F48" s="42" t="s">
        <v>74</v>
      </c>
    </row>
  </sheetData>
  <mergeCells count="3">
    <mergeCell ref="A7:D7"/>
    <mergeCell ref="E7:G7"/>
    <mergeCell ref="A9:I9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portrait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zoomScale="60" workbookViewId="0">
      <selection activeCell="K3" sqref="K3"/>
    </sheetView>
  </sheetViews>
  <sheetFormatPr baseColWidth="10" defaultRowHeight="76" x14ac:dyDescent="0"/>
  <cols>
    <col min="1" max="1" width="29.33203125" style="85" customWidth="1"/>
    <col min="2" max="2" width="5.6640625" customWidth="1"/>
    <col min="3" max="3" width="24" customWidth="1"/>
    <col min="4" max="4" width="5.6640625" customWidth="1"/>
    <col min="5" max="5" width="23.83203125" bestFit="1" customWidth="1"/>
    <col min="6" max="6" width="5.6640625" customWidth="1"/>
    <col min="7" max="7" width="25" customWidth="1"/>
    <col min="8" max="8" width="5.83203125" customWidth="1"/>
    <col min="9" max="9" width="27.1640625" customWidth="1"/>
    <col min="10" max="10" width="5.6640625" customWidth="1"/>
    <col min="11" max="11" width="21.6640625" bestFit="1" customWidth="1"/>
    <col min="12" max="12" width="4" customWidth="1"/>
  </cols>
  <sheetData>
    <row r="1" spans="1:11" ht="68.5" customHeight="1"/>
    <row r="2" spans="1:11" ht="15">
      <c r="A2" s="64" t="s">
        <v>76</v>
      </c>
      <c r="B2" s="64"/>
      <c r="C2" s="87" t="str">
        <f>IF(Bilan!B2="","",Bilan!B2)</f>
        <v/>
      </c>
      <c r="D2" s="64"/>
      <c r="E2" s="84" t="str">
        <f>IF(Bilan!D2="","",Bilan!D2)</f>
        <v/>
      </c>
      <c r="F2" s="64"/>
      <c r="G2" s="64" t="s">
        <v>76</v>
      </c>
      <c r="H2" s="65"/>
      <c r="I2" s="87" t="str">
        <f>IF(Bilan!B2="","",Bilan!B2)</f>
        <v/>
      </c>
      <c r="J2" s="86"/>
      <c r="K2" s="84" t="str">
        <f>IF(Bilan!D2="","",Bilan!D2)</f>
        <v/>
      </c>
    </row>
    <row r="3" spans="1:11" ht="15">
      <c r="A3" s="64"/>
      <c r="B3" s="64"/>
      <c r="C3" s="87"/>
      <c r="D3" s="64"/>
      <c r="E3" s="84"/>
      <c r="F3" s="64"/>
      <c r="G3" s="64"/>
      <c r="H3" s="65"/>
      <c r="I3" s="84"/>
      <c r="J3" s="86"/>
      <c r="K3" s="84"/>
    </row>
    <row r="4" spans="1:11" ht="69.5" customHeight="1">
      <c r="A4" s="85" t="str">
        <f>IF('7èm DAN'!J2="O",'7èm DAN'!A2," ")</f>
        <v xml:space="preserve"> </v>
      </c>
      <c r="C4" s="85" t="str">
        <f>IF('7èm DAN'!J12="O",'7èm DAN'!A12," ")</f>
        <v xml:space="preserve"> </v>
      </c>
      <c r="E4" s="85" t="str">
        <f>IF('7èm DAN'!J22="O",'7èm DAN'!A22," ")</f>
        <v xml:space="preserve"> </v>
      </c>
      <c r="G4" s="85" t="str">
        <f>IF('7èm DAN'!J32="O",'7èm DAN'!A32," ")</f>
        <v xml:space="preserve"> </v>
      </c>
      <c r="I4" s="85" t="str">
        <f>IF('7èm DAN'!J42="O",'7èm DAN'!A42," ")</f>
        <v xml:space="preserve"> </v>
      </c>
    </row>
    <row r="5" spans="1:11" ht="69.5" customHeight="1">
      <c r="A5" s="85" t="str">
        <f>IF('7èm DAN'!J3="O",'7èm DAN'!A3," ")</f>
        <v xml:space="preserve"> </v>
      </c>
      <c r="C5" s="85" t="str">
        <f>IF('7èm DAN'!J13="O",'7èm DAN'!A13," ")</f>
        <v xml:space="preserve"> </v>
      </c>
      <c r="E5" s="85" t="str">
        <f>IF('7èm DAN'!J23="O",'7èm DAN'!A23," ")</f>
        <v xml:space="preserve"> </v>
      </c>
      <c r="G5" s="85" t="str">
        <f>IF('7èm DAN'!J33="O",'7èm DAN'!A33," ")</f>
        <v xml:space="preserve"> </v>
      </c>
      <c r="I5" s="85" t="str">
        <f>IF('7èm DAN'!J43="O",'7èm DAN'!A43," ")</f>
        <v xml:space="preserve"> </v>
      </c>
    </row>
    <row r="6" spans="1:11" ht="69.5" customHeight="1">
      <c r="A6" s="85" t="str">
        <f>IF('7èm DAN'!J4="O",'7èm DAN'!A4," ")</f>
        <v xml:space="preserve"> </v>
      </c>
      <c r="C6" s="85" t="str">
        <f>IF('7èm DAN'!J14="O",'7èm DAN'!A14," ")</f>
        <v xml:space="preserve"> </v>
      </c>
      <c r="E6" s="85" t="str">
        <f>IF('7èm DAN'!J24="O",'7èm DAN'!A24," ")</f>
        <v xml:space="preserve"> </v>
      </c>
      <c r="G6" s="85" t="str">
        <f>IF('7èm DAN'!J34="O",'7èm DAN'!A34," ")</f>
        <v xml:space="preserve"> </v>
      </c>
      <c r="I6" s="85" t="str">
        <f>IF('7èm DAN'!J44="O",'7èm DAN'!A44," ")</f>
        <v xml:space="preserve"> </v>
      </c>
    </row>
    <row r="7" spans="1:11" ht="69.5" customHeight="1">
      <c r="A7" s="85" t="str">
        <f>IF('7èm DAN'!J5="O",'7èm DAN'!A5," ")</f>
        <v xml:space="preserve"> </v>
      </c>
      <c r="C7" s="85" t="str">
        <f>IF('7èm DAN'!J15="O",'7èm DAN'!A15," ")</f>
        <v xml:space="preserve"> </v>
      </c>
      <c r="E7" s="85" t="str">
        <f>IF('7èm DAN'!J25="O",'7èm DAN'!A25," ")</f>
        <v xml:space="preserve"> </v>
      </c>
      <c r="G7" s="85" t="str">
        <f>IF('7èm DAN'!J35="O",'7èm DAN'!A35," ")</f>
        <v xml:space="preserve"> </v>
      </c>
      <c r="I7" s="85" t="str">
        <f>IF('7èm DAN'!J45="O",'7èm DAN'!A45," ")</f>
        <v xml:space="preserve"> </v>
      </c>
    </row>
    <row r="8" spans="1:11" ht="69.5" customHeight="1">
      <c r="A8" s="85" t="str">
        <f>IF('7èm DAN'!J6="O",'7èm DAN'!A6," ")</f>
        <v xml:space="preserve"> </v>
      </c>
      <c r="C8" s="85" t="str">
        <f>IF('7èm DAN'!J16="O",'7èm DAN'!A16," ")</f>
        <v xml:space="preserve"> </v>
      </c>
      <c r="E8" s="85" t="str">
        <f>IF('7èm DAN'!J26="O",'7èm DAN'!A26," ")</f>
        <v xml:space="preserve"> </v>
      </c>
      <c r="G8" s="85" t="str">
        <f>IF('7èm DAN'!J36="O",'7èm DAN'!A36," ")</f>
        <v xml:space="preserve"> </v>
      </c>
      <c r="I8" s="85" t="str">
        <f>IF('7èm DAN'!J46="O",'7èm DAN'!A46," ")</f>
        <v xml:space="preserve"> </v>
      </c>
    </row>
    <row r="9" spans="1:11" ht="69.5" customHeight="1">
      <c r="A9" s="85" t="str">
        <f>IF('7èm DAN'!J7="O",'7èm DAN'!A7," ")</f>
        <v xml:space="preserve"> </v>
      </c>
      <c r="C9" s="85" t="str">
        <f>IF('7èm DAN'!J17="O",'7èm DAN'!A17," ")</f>
        <v xml:space="preserve"> </v>
      </c>
      <c r="E9" s="85" t="str">
        <f>IF('7èm DAN'!J27="O",'7èm DAN'!A27," ")</f>
        <v xml:space="preserve"> </v>
      </c>
      <c r="G9" s="85" t="str">
        <f>IF('7èm DAN'!J37="O",'7èm DAN'!A37," ")</f>
        <v xml:space="preserve"> </v>
      </c>
      <c r="I9" s="85" t="str">
        <f>IF('7èm DAN'!J47="O",'7èm DAN'!A47," ")</f>
        <v xml:space="preserve"> </v>
      </c>
    </row>
    <row r="10" spans="1:11" ht="69.5" customHeight="1">
      <c r="A10" s="85" t="str">
        <f>IF('7èm DAN'!J8="O",'7èm DAN'!A8," ")</f>
        <v xml:space="preserve"> </v>
      </c>
      <c r="C10" s="85" t="str">
        <f>IF('7èm DAN'!J18="O",'7èm DAN'!A18," ")</f>
        <v xml:space="preserve"> </v>
      </c>
      <c r="E10" s="85" t="str">
        <f>IF('7èm DAN'!J28="O",'7èm DAN'!A28," ")</f>
        <v xml:space="preserve"> </v>
      </c>
      <c r="G10" s="85" t="str">
        <f>IF('7èm DAN'!J38="O",'7èm DAN'!A38," ")</f>
        <v xml:space="preserve"> </v>
      </c>
      <c r="I10" s="85" t="str">
        <f>IF('7èm DAN'!J48="O",'7èm DAN'!A48," ")</f>
        <v xml:space="preserve"> </v>
      </c>
    </row>
    <row r="11" spans="1:11" ht="69.5" customHeight="1">
      <c r="A11" s="85" t="str">
        <f>IF('7èm DAN'!J9="O",'7èm DAN'!A9," ")</f>
        <v xml:space="preserve"> </v>
      </c>
      <c r="C11" s="85" t="str">
        <f>IF('7èm DAN'!J19="O",'7èm DAN'!A19," ")</f>
        <v xml:space="preserve"> </v>
      </c>
      <c r="E11" s="85" t="str">
        <f>IF('7èm DAN'!J29="O",'7èm DAN'!A29," ")</f>
        <v xml:space="preserve"> </v>
      </c>
      <c r="G11" s="85" t="str">
        <f>IF('7èm DAN'!J39="O",'7èm DAN'!A39," ")</f>
        <v xml:space="preserve"> </v>
      </c>
      <c r="I11" s="85" t="str">
        <f>IF('7èm DAN'!J49="O",'7èm DAN'!A49," ")</f>
        <v xml:space="preserve"> </v>
      </c>
    </row>
    <row r="12" spans="1:11" ht="69.5" customHeight="1">
      <c r="A12" s="85" t="str">
        <f>IF('7èm DAN'!J10="O",'7èm DAN'!A10," ")</f>
        <v xml:space="preserve"> </v>
      </c>
      <c r="C12" s="85" t="str">
        <f>IF('7èm DAN'!J20="O",'7èm DAN'!A20," ")</f>
        <v xml:space="preserve"> </v>
      </c>
      <c r="E12" s="85" t="str">
        <f>IF('7èm DAN'!J30="O",'7èm DAN'!A30," ")</f>
        <v xml:space="preserve"> </v>
      </c>
      <c r="G12" s="85" t="str">
        <f>IF('7èm DAN'!J40="O",'7èm DAN'!A40," ")</f>
        <v xml:space="preserve"> </v>
      </c>
      <c r="I12" s="85" t="str">
        <f>IF('7èm DAN'!J50="O",'7èm DAN'!A50," ")</f>
        <v xml:space="preserve"> </v>
      </c>
    </row>
    <row r="13" spans="1:11" ht="69.5" customHeight="1">
      <c r="A13" s="85" t="str">
        <f>IF('7èm DAN'!J11="O",'7èm DAN'!A11," ")</f>
        <v xml:space="preserve"> </v>
      </c>
      <c r="C13" s="85" t="str">
        <f>IF('7èm DAN'!J21="O",'7èm DAN'!A21," ")</f>
        <v xml:space="preserve"> </v>
      </c>
      <c r="E13" s="85" t="str">
        <f>IF('7èm DAN'!J31="O",'7èm DAN'!A31," ")</f>
        <v xml:space="preserve"> </v>
      </c>
      <c r="G13" s="85" t="str">
        <f>IF('7èm DAN'!J41="O",'7èm DAN'!A41," ")</f>
        <v xml:space="preserve"> </v>
      </c>
      <c r="I13" s="85" t="str">
        <f>IF('7èm DAN'!J51="O",'7èm DAN'!A51," ")</f>
        <v xml:space="preserve"> </v>
      </c>
    </row>
    <row r="14" spans="1:11" ht="16.25" customHeight="1"/>
    <row r="15" spans="1:11" ht="16.25" customHeight="1"/>
    <row r="16" spans="1:11" ht="16.25" customHeight="1"/>
    <row r="17" ht="16.25" customHeight="1"/>
    <row r="18" ht="16.25" customHeight="1"/>
    <row r="19" ht="16.25" customHeight="1"/>
    <row r="20" ht="16.25" customHeight="1"/>
    <row r="21" ht="16.25" customHeight="1"/>
    <row r="22" ht="16.25" customHeight="1"/>
    <row r="23" ht="16.25" customHeight="1"/>
    <row r="24" ht="16.25" customHeight="1"/>
    <row r="25" ht="16.25" customHeight="1"/>
    <row r="26" ht="16.25" customHeight="1"/>
    <row r="27" ht="16.25" customHeight="1"/>
    <row r="28" ht="16.25" customHeight="1"/>
    <row r="29" ht="16.25" customHeight="1"/>
    <row r="30" ht="16.25" customHeight="1"/>
    <row r="31" ht="16.25" customHeight="1"/>
    <row r="32" ht="16.25" customHeight="1"/>
    <row r="33" ht="16.25" customHeight="1"/>
    <row r="34" ht="16.25" customHeight="1"/>
    <row r="35" ht="16.25" customHeight="1"/>
    <row r="36" ht="16.25" customHeight="1"/>
    <row r="37" ht="16.25" customHeight="1"/>
    <row r="38" ht="16.25" customHeight="1"/>
    <row r="39" ht="16.25" customHeight="1"/>
    <row r="40" ht="16.25" customHeight="1"/>
    <row r="41" ht="16.25" customHeight="1"/>
    <row r="42" ht="16.25" customHeight="1"/>
    <row r="43" ht="16.25" customHeight="1"/>
    <row r="44" ht="16.25" customHeight="1"/>
    <row r="45" ht="16.25" customHeight="1"/>
    <row r="46" ht="16.25" customHeight="1"/>
    <row r="47" ht="16.25" customHeight="1"/>
    <row r="48" ht="16.25" customHeight="1"/>
    <row r="49" ht="16.25" customHeight="1"/>
    <row r="50" ht="16.25" customHeight="1"/>
    <row r="51" ht="16.25" customHeight="1"/>
    <row r="52" ht="16.25" customHeight="1"/>
    <row r="53" ht="16.25" customHeight="1"/>
    <row r="54" ht="16.25" customHeight="1"/>
    <row r="55" ht="16.25" customHeight="1"/>
    <row r="56" ht="16.25" customHeight="1"/>
    <row r="57" ht="16.25" customHeight="1"/>
    <row r="58" ht="16.25" customHeight="1"/>
    <row r="59" ht="16.25" customHeight="1"/>
    <row r="60" ht="16.25" customHeight="1"/>
    <row r="61" ht="16.25" customHeight="1"/>
    <row r="62" ht="16.25" customHeight="1"/>
    <row r="63" ht="16.25" customHeight="1"/>
    <row r="64" ht="16.25" customHeight="1"/>
    <row r="65" ht="16.25" customHeight="1"/>
  </sheetData>
  <pageMargins left="0.11811023622047245" right="0.11811023622047245" top="0.15748031496062992" bottom="0.15748031496062992" header="0.11811023622047245" footer="0.11811023622047245"/>
  <pageSetup paperSize="9" orientation="portrait" horizontalDpi="360" verticalDpi="36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Bilan</vt:lpstr>
      <vt:lpstr>Bilan financier</vt:lpstr>
      <vt:lpstr>1er DAN </vt:lpstr>
      <vt:lpstr>Fiche jury 1D</vt:lpstr>
      <vt:lpstr>Résultat 1er DAN</vt:lpstr>
      <vt:lpstr>2èm DAN</vt:lpstr>
      <vt:lpstr>Fiche jury 2D</vt:lpstr>
      <vt:lpstr>Résultat 2èm DAN</vt:lpstr>
      <vt:lpstr>3èm DAN</vt:lpstr>
      <vt:lpstr>Fiche jury 3D</vt:lpstr>
      <vt:lpstr>Résultat 3èm D</vt:lpstr>
      <vt:lpstr>4èm DAN</vt:lpstr>
      <vt:lpstr>Fiche jury 4D</vt:lpstr>
      <vt:lpstr>Résultat 4èm DAN</vt:lpstr>
      <vt:lpstr>5èm DAN</vt:lpstr>
      <vt:lpstr>Fiche jury 5D</vt:lpstr>
      <vt:lpstr>Résultat 5èm DAN</vt:lpstr>
      <vt:lpstr>6èm Dan</vt:lpstr>
      <vt:lpstr>Fiche jury 6D</vt:lpstr>
      <vt:lpstr>Résultat 6èm DAN</vt:lpstr>
      <vt:lpstr>7èm DAN</vt:lpstr>
      <vt:lpstr>Fiche Jury 7D</vt:lpstr>
      <vt:lpstr>Résultat 7èm DAN</vt:lpstr>
    </vt:vector>
  </TitlesOfParts>
  <Company>Sanofi Recherche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Valérie</dc:creator>
  <dc:description>Faire une copie avant utilisation</dc:description>
  <cp:lastModifiedBy>eMU eMU</cp:lastModifiedBy>
  <cp:lastPrinted>2023-03-26T13:53:11Z</cp:lastPrinted>
  <dcterms:created xsi:type="dcterms:W3CDTF">1999-05-21T07:58:05Z</dcterms:created>
  <dcterms:modified xsi:type="dcterms:W3CDTF">2023-03-28T16:11:22Z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